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</sheets>
  <definedNames>
    <definedName name="_xlnm.Print_Area" localSheetId="0">'Sheet1'!$A$4:$J$481</definedName>
  </definedNames>
  <calcPr fullCalcOnLoad="1"/>
</workbook>
</file>

<file path=xl/sharedStrings.xml><?xml version="1.0" encoding="utf-8"?>
<sst xmlns="http://schemas.openxmlformats.org/spreadsheetml/2006/main" count="318" uniqueCount="186">
  <si>
    <t>KUALA LUMPUR CITY CORPORATION BERHAD (426627-H)</t>
  </si>
  <si>
    <t>(Incorporated in Malaysia)</t>
  </si>
  <si>
    <t>FOR THE FIRST QUARTER ENDED 31 MARCH 2003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</si>
  <si>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</si>
  <si>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</si>
  <si>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</si>
  <si>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</si>
  <si>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</si>
  <si>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</si>
  <si>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</si>
  <si>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</si>
  <si>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</si>
  <si>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</si>
  <si>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</si>
  <si>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</si>
  <si>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31 March 2003</t>
  </si>
  <si>
    <t>31 March 2002</t>
  </si>
  <si>
    <t>RM'000</t>
  </si>
  <si>
    <t>Operating revenue</t>
  </si>
  <si>
    <t>Other operating income</t>
  </si>
  <si>
    <t>Depreciation and amortisation</t>
  </si>
  <si>
    <t>Other operating expenses</t>
  </si>
  <si>
    <t>Loss from operations</t>
  </si>
  <si>
    <t>Finance costs</t>
  </si>
  <si>
    <t>Share of results of an associate company</t>
  </si>
  <si>
    <t>Loss before taxation</t>
  </si>
  <si>
    <t>Taxation</t>
  </si>
  <si>
    <t>Share of taxation of an asociate company</t>
  </si>
  <si>
    <t>Loss after taxation</t>
  </si>
  <si>
    <t>Minority interests</t>
  </si>
  <si>
    <t>Basic loss per share (sen)</t>
  </si>
  <si>
    <t>AS AT 31 MARCH 2003</t>
  </si>
  <si>
    <t>Audited</t>
  </si>
  <si>
    <t>As at</t>
  </si>
  <si>
    <t>31 December 2002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</si>
  <si>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</si>
  <si>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</si>
  <si>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</si>
  <si>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</si>
  <si>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</si>
  <si>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</si>
  <si>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</si>
  <si>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Trade receivables</t>
  </si>
  <si>
    <t>Short term investments</t>
  </si>
  <si>
    <t>Tax recoverable</t>
  </si>
  <si>
    <t>Short term funds</t>
  </si>
  <si>
    <t>CURRENT LIABILITIES</t>
  </si>
  <si>
    <t>Trade payables</t>
  </si>
  <si>
    <t>Other payables</t>
  </si>
  <si>
    <t>Remisiers' accounts</t>
  </si>
  <si>
    <t>Tax payables</t>
  </si>
  <si>
    <t>NET CURRENT ASSETS</t>
  </si>
  <si>
    <t>FINANCED BY:</t>
  </si>
  <si>
    <t>Share capital</t>
  </si>
  <si>
    <t>Reserves</t>
  </si>
  <si>
    <t>Shareholders'equity</t>
  </si>
  <si>
    <t>Deferred taxation</t>
  </si>
  <si>
    <t>Share</t>
  </si>
  <si>
    <t>Capital</t>
  </si>
  <si>
    <t>Retained</t>
  </si>
  <si>
    <t>Total</t>
  </si>
  <si>
    <t>Premium</t>
  </si>
  <si>
    <t>Losses</t>
  </si>
  <si>
    <t>Shareholders'</t>
  </si>
  <si>
    <t>At 1 January 2003</t>
  </si>
  <si>
    <t>Net loss for the period</t>
  </si>
  <si>
    <t>At 31 March 2003</t>
  </si>
  <si>
    <t>KUALA LUMPUR CITY CORPORATION BERHAD</t>
  </si>
  <si>
    <t>CONDENSED CONSOLIDATED CASH FLOW STATEMENT</t>
  </si>
  <si>
    <t>FOR THE QUARTER ENDED 31 MARCH 2003</t>
  </si>
  <si>
    <t>Adjustment for:-</t>
  </si>
  <si>
    <t>Amortisation of intangible assets</t>
  </si>
  <si>
    <t>Amortisation of goodwill on acquisition of associate</t>
  </si>
  <si>
    <t>Depreciation</t>
  </si>
  <si>
    <t>Interest income</t>
  </si>
  <si>
    <t>Increase in receivables</t>
  </si>
  <si>
    <t>Increase in payables</t>
  </si>
  <si>
    <t>Cash generated from operations</t>
  </si>
  <si>
    <t>Interest received</t>
  </si>
  <si>
    <t>CASH FLOWS FROM INVESTING ACTIVITIES</t>
  </si>
  <si>
    <t>Purchase of property, plant &amp; equipment</t>
  </si>
  <si>
    <t>Net cash used in investing activities</t>
  </si>
  <si>
    <t>CASH AND CASH EQUIVALENTS</t>
  </si>
  <si>
    <t xml:space="preserve"> AT BEGINNING OF FINANCIAL YEAR</t>
  </si>
  <si>
    <t xml:space="preserve"> AT END OF FINANCIAL YEAR</t>
  </si>
  <si>
    <t>Cash and cash equivalents comprise:</t>
  </si>
  <si>
    <t>Cash and bank balances</t>
  </si>
  <si>
    <t>Deposits with licensed banks</t>
  </si>
  <si>
    <t>Short Term Funds</t>
  </si>
  <si>
    <t>Less: monies held in trust</t>
  </si>
  <si>
    <t>A8.</t>
  </si>
  <si>
    <t>Segmental Information</t>
  </si>
  <si>
    <t>Stock broking</t>
  </si>
  <si>
    <t>Investment</t>
  </si>
  <si>
    <t>Property</t>
  </si>
  <si>
    <t>Eliminations</t>
  </si>
  <si>
    <t>Consolidated</t>
  </si>
  <si>
    <t>and related</t>
  </si>
  <si>
    <t>financial services</t>
  </si>
  <si>
    <t>REVENUE AND EXPENSES</t>
  </si>
  <si>
    <t>Revenue</t>
  </si>
  <si>
    <t>External</t>
  </si>
  <si>
    <t>Results</t>
  </si>
  <si>
    <t>Finance cost, net</t>
  </si>
  <si>
    <t>Net loss after taxation</t>
  </si>
  <si>
    <t>Net loss for the year</t>
  </si>
  <si>
    <t>ASSETS AND LIABILITIES</t>
  </si>
  <si>
    <t>Segment assets</t>
  </si>
  <si>
    <t>Investment in equity method of an</t>
  </si>
  <si>
    <t xml:space="preserve">  associate company</t>
  </si>
  <si>
    <t>Consolidated total assets</t>
  </si>
  <si>
    <t>Segment liabilities</t>
  </si>
  <si>
    <t>Consolidated segment liabilities</t>
  </si>
  <si>
    <t>OTHER INFORMATION</t>
  </si>
  <si>
    <t>Capital expenditure</t>
  </si>
  <si>
    <t>Amortisation</t>
  </si>
  <si>
    <t>Segmental reporting by geograpical location has not been prepared as the Group's operations are carried out in Malaysia.</t>
  </si>
  <si>
    <t>B5.</t>
  </si>
  <si>
    <t>Taxation comprises of the following:</t>
  </si>
  <si>
    <t>Current quarter</t>
  </si>
  <si>
    <t>Cumulative current</t>
  </si>
  <si>
    <t>year to date</t>
  </si>
  <si>
    <t>a)</t>
  </si>
  <si>
    <t>Provision for current year</t>
  </si>
  <si>
    <t>b)</t>
  </si>
  <si>
    <t>Associated company</t>
  </si>
  <si>
    <t>Segment results</t>
  </si>
  <si>
    <t xml:space="preserve">The Unaudited Condensed Consolidated Income Statement should be read in conjuction with the </t>
  </si>
  <si>
    <t>Annual Financial Satement for the year ended 31 December 2002</t>
  </si>
  <si>
    <t>UNAUDITED CONDENSED CONSOLIDATED INCOME STATEMENT</t>
  </si>
  <si>
    <t>UNAUDITED CONDENSED CONSOLIDATED BALANCE SHEET</t>
  </si>
  <si>
    <t>UNAUDITED CONDENSED CONSOLIDATED STATEMENT OF CHANGES IN EQUITY</t>
  </si>
  <si>
    <t>3 months ended 31 March 2003</t>
  </si>
  <si>
    <t>Loss for the quarter/period</t>
  </si>
  <si>
    <t>At 1 January 2002</t>
  </si>
  <si>
    <t>At 31 March 2002</t>
  </si>
  <si>
    <t>SUMMARY OF KEY INFORMATION</t>
  </si>
  <si>
    <t>Loss after tax and minoritiy interest</t>
  </si>
  <si>
    <t>Loss for the period</t>
  </si>
  <si>
    <t>Dividend per share (sen)</t>
  </si>
  <si>
    <t>Net Tangible Asset per share (sen)</t>
  </si>
  <si>
    <t>for the quarter ended 31 March 2003</t>
  </si>
  <si>
    <t>for the quarter ended 31 March 2002</t>
  </si>
  <si>
    <t>Earning Per Share ("EPS") / Loss Per Share ("LPS")</t>
  </si>
  <si>
    <t>(a)</t>
  </si>
  <si>
    <t>Group's loss after tax and minority</t>
  </si>
  <si>
    <t xml:space="preserve">interests used as numerator in the </t>
  </si>
  <si>
    <t>calculation of basic EPS / LPS</t>
  </si>
  <si>
    <t xml:space="preserve">Weighted average no of ordinary </t>
  </si>
  <si>
    <t>shares in issue used as denominator</t>
  </si>
  <si>
    <t>in the calculation of basic EPS / LPS</t>
  </si>
  <si>
    <t>Bsic Loss Per Share (sen)</t>
  </si>
  <si>
    <t>(b)</t>
  </si>
  <si>
    <t>Diluted Earnings Per Share</t>
  </si>
  <si>
    <t>N/A</t>
  </si>
  <si>
    <t>By order of the Board</t>
  </si>
  <si>
    <t>WONG KEO ROU (MAICSA 7021435)</t>
  </si>
  <si>
    <t>Secretary</t>
  </si>
  <si>
    <t>Kuala Lumpur</t>
  </si>
  <si>
    <t>3 months ended</t>
  </si>
  <si>
    <t>Basic Earnings / (Loss) Per Share</t>
  </si>
  <si>
    <t>Unaudited</t>
  </si>
  <si>
    <t>Fund</t>
  </si>
  <si>
    <t>B13.</t>
  </si>
  <si>
    <t>Interest expense</t>
  </si>
  <si>
    <t>Interest paid</t>
  </si>
  <si>
    <t>Taxes paid</t>
  </si>
  <si>
    <t>Purchase of short term investment</t>
  </si>
  <si>
    <t>B14.</t>
  </si>
  <si>
    <t>Comparative figures</t>
  </si>
  <si>
    <t>Certain comparative figures have been reclassified to conform with the presentation for current period.</t>
  </si>
  <si>
    <t>Share of losses from associated company</t>
  </si>
  <si>
    <t xml:space="preserve">The Unaudited Condensed Consolidated Balance Sheet should be read in conjuction with the </t>
  </si>
  <si>
    <t xml:space="preserve">The Unaudited Condensed Consolidated Statement of Changes in Equity should be read in conjuction with the </t>
  </si>
  <si>
    <t xml:space="preserve">The Unaudited Condensed Consolidated Cash Flow Statement should be read in conjuction with the </t>
  </si>
  <si>
    <t>Loss on changes in market value of short term investment</t>
  </si>
  <si>
    <t xml:space="preserve">holding   </t>
  </si>
  <si>
    <t xml:space="preserve">rental  </t>
  </si>
  <si>
    <t>Operating loss before working capital changes</t>
  </si>
  <si>
    <t>Net cash used in operating activities</t>
  </si>
  <si>
    <t>NET DECREASE IN CASH AND CASH EQUIVALENTS</t>
  </si>
  <si>
    <t xml:space="preserve">AS AT END OF </t>
  </si>
  <si>
    <t>CURRENT QUARTER</t>
  </si>
  <si>
    <t>AS AT PRECEDING</t>
  </si>
  <si>
    <t>FINANCIAL YEAR</t>
  </si>
  <si>
    <t>28 May 2003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</si>
</sst>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0_);\(0\)"/>
    <numFmt numFmtId="166" formatCode="_(* #,##0.00_);_(* \(#,##0.00\);_(* &quot;-&quot;_);_(@_)"/>
    <numFmt numFmtId="167" formatCode="_(* #,##0_);_(* \(#,##0\);_(* &quot;-&quot;??_);_(@_)"/>
    <numFmt numFmtId="168" formatCode="[$-409]h:mm:ss\ AM/PM"/>
    <numFmt numFmtId="169" formatCode="[$-409]dddd\,\ mmmm\ dd\,\ yyyy"/>
    <numFmt numFmtId="170" formatCode="0_);[Red]\(0\)"/>
  </numFmts>
  <fonts count="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 quotePrefix="1">
      <alignment horizontal="center"/>
    </xf>
    <xf numFmtId="165" fontId="1" fillId="0" borderId="2" xfId="15" applyNumberFormat="1" applyFont="1" applyBorder="1" applyAlignment="1" quotePrefix="1">
      <alignment horizontal="center"/>
    </xf>
    <xf numFmtId="165" fontId="1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0" xfId="15" applyNumberFormat="1" applyFont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5" xfId="15" applyNumberFormat="1" applyFont="1" applyBorder="1" applyAlignment="1">
      <alignment/>
    </xf>
    <xf numFmtId="41" fontId="2" fillId="0" borderId="6" xfId="15" applyNumberFormat="1" applyFont="1" applyBorder="1" applyAlignment="1">
      <alignment/>
    </xf>
    <xf numFmtId="41" fontId="2" fillId="0" borderId="7" xfId="15" applyNumberFormat="1" applyFont="1" applyBorder="1" applyAlignment="1">
      <alignment/>
    </xf>
    <xf numFmtId="41" fontId="2" fillId="0" borderId="8" xfId="15" applyNumberFormat="1" applyFont="1" applyBorder="1" applyAlignment="1">
      <alignment/>
    </xf>
    <xf numFmtId="41" fontId="2" fillId="0" borderId="9" xfId="15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1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12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167" fontId="2" fillId="0" borderId="14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 horizontal="right"/>
    </xf>
    <xf numFmtId="164" fontId="2" fillId="0" borderId="16" xfId="15" applyNumberFormat="1" applyFont="1" applyBorder="1" applyAlignment="1">
      <alignment horizontal="right"/>
    </xf>
    <xf numFmtId="167" fontId="2" fillId="0" borderId="16" xfId="15" applyNumberFormat="1" applyFont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>
      <alignment/>
    </xf>
    <xf numFmtId="41" fontId="2" fillId="0" borderId="0" xfId="15" applyNumberFormat="1" applyFont="1" applyAlignment="1">
      <alignment horizontal="center"/>
    </xf>
    <xf numFmtId="41" fontId="2" fillId="0" borderId="17" xfId="15" applyNumberFormat="1" applyFont="1" applyBorder="1" applyAlignment="1">
      <alignment/>
    </xf>
    <xf numFmtId="41" fontId="2" fillId="0" borderId="18" xfId="15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1" fontId="2" fillId="0" borderId="21" xfId="15" applyNumberFormat="1" applyFont="1" applyBorder="1" applyAlignment="1">
      <alignment/>
    </xf>
    <xf numFmtId="41" fontId="2" fillId="0" borderId="19" xfId="15" applyNumberFormat="1" applyFont="1" applyBorder="1" applyAlignment="1">
      <alignment horizontal="center"/>
    </xf>
    <xf numFmtId="41" fontId="2" fillId="0" borderId="20" xfId="15" applyNumberFormat="1" applyFont="1" applyBorder="1" applyAlignment="1">
      <alignment horizontal="center"/>
    </xf>
    <xf numFmtId="41" fontId="2" fillId="0" borderId="22" xfId="15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1" fontId="2" fillId="0" borderId="24" xfId="15" applyNumberFormat="1" applyFont="1" applyBorder="1" applyAlignment="1">
      <alignment/>
    </xf>
    <xf numFmtId="15" fontId="2" fillId="0" borderId="22" xfId="15" applyNumberFormat="1" applyFont="1" applyBorder="1" applyAlignment="1" quotePrefix="1">
      <alignment horizontal="center"/>
    </xf>
    <xf numFmtId="41" fontId="2" fillId="0" borderId="22" xfId="15" applyNumberFormat="1" applyFont="1" applyBorder="1" applyAlignment="1" quotePrefix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1" fontId="2" fillId="0" borderId="27" xfId="15" applyNumberFormat="1" applyFont="1" applyBorder="1" applyAlignment="1">
      <alignment/>
    </xf>
    <xf numFmtId="41" fontId="2" fillId="0" borderId="25" xfId="15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1" fontId="2" fillId="0" borderId="30" xfId="15" applyNumberFormat="1" applyFont="1" applyBorder="1" applyAlignment="1">
      <alignment/>
    </xf>
    <xf numFmtId="41" fontId="2" fillId="0" borderId="28" xfId="15" applyNumberFormat="1" applyFont="1" applyBorder="1" applyAlignment="1">
      <alignment/>
    </xf>
    <xf numFmtId="41" fontId="1" fillId="0" borderId="31" xfId="15" applyNumberFormat="1" applyFont="1" applyBorder="1" applyAlignment="1">
      <alignment/>
    </xf>
    <xf numFmtId="41" fontId="1" fillId="0" borderId="0" xfId="15" applyNumberFormat="1" applyFont="1" applyAlignment="1">
      <alignment/>
    </xf>
    <xf numFmtId="43" fontId="2" fillId="0" borderId="1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1" fontId="2" fillId="0" borderId="1" xfId="15" applyNumberFormat="1" applyFont="1" applyBorder="1" applyAlignment="1">
      <alignment horizontal="right"/>
    </xf>
    <xf numFmtId="41" fontId="2" fillId="0" borderId="2" xfId="15" applyNumberFormat="1" applyFont="1" applyBorder="1" applyAlignment="1">
      <alignment horizontal="right"/>
    </xf>
    <xf numFmtId="41" fontId="2" fillId="0" borderId="3" xfId="15" applyNumberFormat="1" applyFont="1" applyBorder="1" applyAlignment="1">
      <alignment/>
    </xf>
    <xf numFmtId="41" fontId="2" fillId="0" borderId="4" xfId="15" applyNumberFormat="1" applyFont="1" applyBorder="1" applyAlignment="1">
      <alignment/>
    </xf>
    <xf numFmtId="41" fontId="1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1" fillId="0" borderId="10" xfId="0" applyFont="1" applyBorder="1" applyAlignment="1">
      <alignment horizontal="right"/>
    </xf>
    <xf numFmtId="15" fontId="1" fillId="0" borderId="11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7" fontId="2" fillId="0" borderId="11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11" xfId="0" applyNumberFormat="1" applyFont="1" applyFill="1" applyBorder="1" applyAlignment="1">
      <alignment/>
    </xf>
    <xf numFmtId="37" fontId="2" fillId="0" borderId="3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1" fontId="2" fillId="0" borderId="0" xfId="15" applyNumberFormat="1" applyFont="1" applyAlignment="1">
      <alignment horizontal="right"/>
    </xf>
    <xf numFmtId="41" fontId="2" fillId="0" borderId="0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7" fontId="2" fillId="0" borderId="14" xfId="0" applyNumberFormat="1" applyFont="1" applyFill="1" applyBorder="1" applyAlignment="1">
      <alignment/>
    </xf>
    <xf numFmtId="37" fontId="2" fillId="0" borderId="3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165" fontId="1" fillId="0" borderId="34" xfId="15" applyNumberFormat="1" applyFont="1" applyBorder="1" applyAlignment="1">
      <alignment horizontal="center"/>
    </xf>
    <xf numFmtId="165" fontId="1" fillId="0" borderId="35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27"/>
  <sheetViews>
    <sheetView tabSelected="1"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2.28125" style="2" customWidth="1"/>
    <col min="3" max="3" width="4.57421875" style="2" customWidth="1"/>
    <col min="4" max="4" width="45.00390625" style="2" customWidth="1"/>
    <col min="5" max="5" width="20.7109375" style="2" customWidth="1"/>
    <col min="6" max="6" width="25.28125" style="2" customWidth="1"/>
    <col min="7" max="7" width="1.7109375" style="2" customWidth="1"/>
    <col min="8" max="8" width="23.140625" style="2" customWidth="1"/>
    <col min="9" max="9" width="21.8515625" style="2" customWidth="1"/>
    <col min="10" max="10" width="17.140625" style="2" customWidth="1"/>
    <col min="11" max="11" width="8.00390625" style="2" customWidth="1"/>
    <col min="12" max="12" width="16.57421875" style="2" customWidth="1"/>
    <col min="13" max="16384" width="8.00390625" style="2" customWidth="1"/>
  </cols>
  <sheetData>
    <row r="4" s="1" customFormat="1" ht="18.75">
      <c r="B4" s="1" t="s">
        <v>0</v>
      </c>
    </row>
    <row r="5" s="1" customFormat="1" ht="18.75">
      <c r="B5" s="1" t="s">
        <v>1</v>
      </c>
    </row>
    <row r="7" spans="2:3" ht="18.75">
      <c r="B7" s="1" t="s">
        <v>136</v>
      </c>
      <c r="C7" s="1"/>
    </row>
    <row r="8" spans="2:13" ht="18.75">
      <c r="B8" s="1" t="s">
        <v>2</v>
      </c>
      <c r="C8" s="1"/>
      <c r="D8" s="1"/>
      <c r="E8" s="3"/>
      <c r="F8" s="3"/>
      <c r="G8" s="3"/>
      <c r="H8" s="3"/>
      <c r="I8" s="3"/>
      <c r="J8" s="3"/>
      <c r="K8" s="4"/>
      <c r="L8" s="4"/>
      <c r="M8" s="4"/>
    </row>
    <row r="9" spans="2:13" ht="18.75">
      <c r="B9" s="1"/>
      <c r="C9" s="1"/>
      <c r="D9" s="1"/>
      <c r="E9" s="3"/>
      <c r="F9" s="3"/>
      <c r="G9" s="3"/>
      <c r="H9" s="3"/>
      <c r="I9" s="3"/>
      <c r="J9" s="3"/>
      <c r="K9" s="4"/>
      <c r="L9" s="4"/>
      <c r="M9" s="4"/>
    </row>
    <row r="10" spans="2:13" ht="18.75">
      <c r="B10" s="1"/>
      <c r="C10" s="1"/>
      <c r="D10" s="1"/>
      <c r="E10" s="3"/>
      <c r="F10" s="3"/>
      <c r="G10" s="3"/>
      <c r="H10" s="3"/>
      <c r="I10" s="3"/>
      <c r="J10" s="3"/>
      <c r="K10" s="4"/>
      <c r="L10" s="4"/>
      <c r="M10" s="4"/>
    </row>
    <row r="11" spans="2:13" ht="18.75">
      <c r="B11" s="1"/>
      <c r="C11" s="1"/>
      <c r="D11" s="1"/>
      <c r="E11" s="3"/>
      <c r="F11" s="3"/>
      <c r="G11" s="3"/>
      <c r="H11" s="3"/>
      <c r="I11" s="3"/>
      <c r="J11" s="3"/>
      <c r="K11" s="4"/>
      <c r="L11" s="4"/>
      <c r="M11" s="4"/>
    </row>
    <row r="12" spans="2:13" ht="18.75">
      <c r="B12" s="1"/>
      <c r="C12" s="1"/>
      <c r="D12" s="1"/>
      <c r="E12" s="3"/>
      <c r="F12" s="3"/>
      <c r="G12" s="3"/>
      <c r="H12" s="3"/>
      <c r="I12" s="3"/>
      <c r="J12" s="3"/>
      <c r="K12" s="4"/>
      <c r="L12" s="4"/>
      <c r="M12" s="4"/>
    </row>
    <row r="13" ht="19.5" thickBot="1"/>
    <row r="14" spans="5:13" ht="18.75">
      <c r="E14" s="111" t="s">
        <v>3</v>
      </c>
      <c r="F14" s="112"/>
      <c r="G14" s="5"/>
      <c r="H14" s="111" t="s">
        <v>4</v>
      </c>
      <c r="I14" s="112"/>
      <c r="J14" s="3"/>
      <c r="K14" s="4"/>
      <c r="L14" s="4"/>
      <c r="M14" s="4"/>
    </row>
    <row r="15" spans="5:13" ht="18.75">
      <c r="E15" s="6" t="s">
        <v>5</v>
      </c>
      <c r="F15" s="7" t="s">
        <v>6</v>
      </c>
      <c r="G15" s="5"/>
      <c r="H15" s="6" t="s">
        <v>5</v>
      </c>
      <c r="I15" s="7" t="s">
        <v>7</v>
      </c>
      <c r="J15" s="3"/>
      <c r="K15" s="4"/>
      <c r="L15" s="4"/>
      <c r="M15" s="4"/>
    </row>
    <row r="16" spans="5:13" ht="18.75">
      <c r="E16" s="6" t="s">
        <v>8</v>
      </c>
      <c r="F16" s="7" t="s">
        <v>9</v>
      </c>
      <c r="G16" s="5"/>
      <c r="H16" s="6" t="s">
        <v>10</v>
      </c>
      <c r="I16" s="7" t="s">
        <v>10</v>
      </c>
      <c r="J16" s="3"/>
      <c r="K16" s="4"/>
      <c r="L16" s="4"/>
      <c r="M16" s="4"/>
    </row>
    <row r="17" spans="5:13" ht="18.75">
      <c r="E17" s="6" t="s">
        <v>11</v>
      </c>
      <c r="F17" s="7" t="s">
        <v>11</v>
      </c>
      <c r="G17" s="5"/>
      <c r="H17" s="6" t="s">
        <v>12</v>
      </c>
      <c r="I17" s="7" t="s">
        <v>12</v>
      </c>
      <c r="J17" s="3"/>
      <c r="K17" s="4"/>
      <c r="L17" s="4"/>
      <c r="M17" s="4"/>
    </row>
    <row r="18" spans="5:13" ht="18.75">
      <c r="E18" s="6" t="s">
        <v>13</v>
      </c>
      <c r="F18" s="7" t="s">
        <v>13</v>
      </c>
      <c r="G18" s="5"/>
      <c r="H18" s="6" t="s">
        <v>14</v>
      </c>
      <c r="I18" s="7" t="s">
        <v>14</v>
      </c>
      <c r="J18" s="3"/>
      <c r="K18" s="4"/>
      <c r="L18" s="4"/>
      <c r="M18" s="4"/>
    </row>
    <row r="19" spans="5:13" ht="18.75">
      <c r="E19" s="8" t="s">
        <v>15</v>
      </c>
      <c r="F19" s="9" t="s">
        <v>16</v>
      </c>
      <c r="G19" s="10"/>
      <c r="H19" s="8" t="s">
        <v>15</v>
      </c>
      <c r="I19" s="9" t="s">
        <v>16</v>
      </c>
      <c r="J19" s="3"/>
      <c r="K19" s="4"/>
      <c r="L19" s="4"/>
      <c r="M19" s="4"/>
    </row>
    <row r="20" spans="5:13" ht="18.75">
      <c r="E20" s="6"/>
      <c r="F20" s="7"/>
      <c r="G20" s="5"/>
      <c r="H20" s="6"/>
      <c r="I20" s="7"/>
      <c r="J20" s="3"/>
      <c r="K20" s="4"/>
      <c r="L20" s="4"/>
      <c r="M20" s="4"/>
    </row>
    <row r="21" spans="5:13" s="11" customFormat="1" ht="18.75">
      <c r="E21" s="6" t="s">
        <v>17</v>
      </c>
      <c r="F21" s="7" t="s">
        <v>17</v>
      </c>
      <c r="G21" s="5"/>
      <c r="H21" s="6" t="s">
        <v>17</v>
      </c>
      <c r="I21" s="7" t="s">
        <v>17</v>
      </c>
      <c r="J21" s="5"/>
      <c r="K21" s="12"/>
      <c r="L21" s="12"/>
      <c r="M21" s="12"/>
    </row>
    <row r="22" spans="5:9" ht="18.75">
      <c r="E22" s="13"/>
      <c r="F22" s="14"/>
      <c r="H22" s="13"/>
      <c r="I22" s="14"/>
    </row>
    <row r="23" spans="2:9" ht="18.75">
      <c r="B23" s="2" t="s">
        <v>100</v>
      </c>
      <c r="E23" s="15">
        <f>E60</f>
        <v>7289</v>
      </c>
      <c r="F23" s="16">
        <f>F60</f>
        <v>9885</v>
      </c>
      <c r="H23" s="15">
        <f>H60</f>
        <v>7289</v>
      </c>
      <c r="I23" s="16">
        <f>I60</f>
        <v>9885</v>
      </c>
    </row>
    <row r="24" spans="5:9" ht="18.75">
      <c r="E24" s="13"/>
      <c r="F24" s="14"/>
      <c r="H24" s="13"/>
      <c r="I24" s="14"/>
    </row>
    <row r="25" spans="2:9" ht="18.75">
      <c r="B25" s="2" t="s">
        <v>25</v>
      </c>
      <c r="E25" s="15">
        <f>E67</f>
        <v>-1196</v>
      </c>
      <c r="F25" s="16">
        <f>F67</f>
        <v>-1619</v>
      </c>
      <c r="H25" s="15">
        <f>H67</f>
        <v>-1196</v>
      </c>
      <c r="I25" s="16">
        <f>I67</f>
        <v>-1619</v>
      </c>
    </row>
    <row r="26" spans="5:9" ht="18.75">
      <c r="E26" s="13"/>
      <c r="F26" s="14"/>
      <c r="H26" s="13"/>
      <c r="I26" s="14"/>
    </row>
    <row r="27" spans="2:9" ht="18.75">
      <c r="B27" s="2" t="s">
        <v>137</v>
      </c>
      <c r="E27" s="15">
        <f>E72</f>
        <v>-1281</v>
      </c>
      <c r="F27" s="16">
        <f>F72</f>
        <v>-2055</v>
      </c>
      <c r="H27" s="15">
        <f>H72</f>
        <v>-1281</v>
      </c>
      <c r="I27" s="16">
        <f>I72</f>
        <v>-2055</v>
      </c>
    </row>
    <row r="28" spans="5:9" ht="18.75">
      <c r="E28" s="13"/>
      <c r="F28" s="14"/>
      <c r="H28" s="13"/>
      <c r="I28" s="14"/>
    </row>
    <row r="29" spans="2:9" ht="18.75">
      <c r="B29" s="2" t="s">
        <v>138</v>
      </c>
      <c r="E29" s="15">
        <f>E27</f>
        <v>-1281</v>
      </c>
      <c r="F29" s="16">
        <f>F27</f>
        <v>-2055</v>
      </c>
      <c r="H29" s="15">
        <f>H27</f>
        <v>-1281</v>
      </c>
      <c r="I29" s="16">
        <f>I27</f>
        <v>-2055</v>
      </c>
    </row>
    <row r="30" spans="5:9" ht="18.75">
      <c r="E30" s="13"/>
      <c r="F30" s="14"/>
      <c r="H30" s="13"/>
      <c r="I30" s="14"/>
    </row>
    <row r="31" spans="2:9" ht="18.75">
      <c r="B31" s="2" t="s">
        <v>30</v>
      </c>
      <c r="E31" s="17">
        <f>E74</f>
        <v>-0.5742643498843402</v>
      </c>
      <c r="F31" s="18">
        <f>F74</f>
        <v>-0.92</v>
      </c>
      <c r="H31" s="17">
        <f>H74</f>
        <v>-0.5742643498843402</v>
      </c>
      <c r="I31" s="18">
        <f>I74</f>
        <v>-0.92</v>
      </c>
    </row>
    <row r="32" spans="5:9" ht="18.75">
      <c r="E32" s="13"/>
      <c r="F32" s="14"/>
      <c r="H32" s="13"/>
      <c r="I32" s="14"/>
    </row>
    <row r="33" spans="2:9" ht="18.75">
      <c r="B33" s="2" t="s">
        <v>139</v>
      </c>
      <c r="E33" s="13">
        <v>0</v>
      </c>
      <c r="F33" s="14">
        <v>0</v>
      </c>
      <c r="H33" s="13">
        <v>0</v>
      </c>
      <c r="I33" s="14">
        <v>0</v>
      </c>
    </row>
    <row r="34" spans="5:9" ht="18.75">
      <c r="E34" s="13"/>
      <c r="F34" s="14"/>
      <c r="H34" s="13"/>
      <c r="I34" s="14"/>
    </row>
    <row r="35" spans="5:9" ht="18.75">
      <c r="E35" s="105" t="s">
        <v>181</v>
      </c>
      <c r="F35" s="106"/>
      <c r="H35" s="105" t="s">
        <v>183</v>
      </c>
      <c r="I35" s="106"/>
    </row>
    <row r="36" spans="5:9" ht="18.75">
      <c r="E36" s="105" t="s">
        <v>182</v>
      </c>
      <c r="F36" s="106"/>
      <c r="H36" s="105" t="s">
        <v>184</v>
      </c>
      <c r="I36" s="106"/>
    </row>
    <row r="37" spans="5:9" ht="18.75">
      <c r="E37" s="13"/>
      <c r="F37" s="14"/>
      <c r="H37" s="13"/>
      <c r="I37" s="14"/>
    </row>
    <row r="38" spans="2:9" ht="18.75">
      <c r="B38" s="2" t="s">
        <v>140</v>
      </c>
      <c r="E38" s="107">
        <v>0.82</v>
      </c>
      <c r="F38" s="108"/>
      <c r="H38" s="109">
        <v>0.82</v>
      </c>
      <c r="I38" s="110"/>
    </row>
    <row r="39" spans="5:9" ht="18.75">
      <c r="E39" s="13"/>
      <c r="F39" s="14"/>
      <c r="H39" s="13"/>
      <c r="I39" s="14"/>
    </row>
    <row r="40" spans="5:9" ht="18.75">
      <c r="E40" s="13"/>
      <c r="F40" s="14"/>
      <c r="H40" s="13"/>
      <c r="I40" s="14"/>
    </row>
    <row r="41" spans="5:9" ht="19.5" thickBot="1">
      <c r="E41" s="19"/>
      <c r="F41" s="20"/>
      <c r="H41" s="19"/>
      <c r="I41" s="20"/>
    </row>
    <row r="45" s="1" customFormat="1" ht="18.75">
      <c r="B45" s="1" t="s">
        <v>0</v>
      </c>
    </row>
    <row r="46" s="1" customFormat="1" ht="18.75">
      <c r="B46" s="1" t="s">
        <v>1</v>
      </c>
    </row>
    <row r="47" s="1" customFormat="1" ht="18.75"/>
    <row r="48" spans="2:10" s="1" customFormat="1" ht="18.75">
      <c r="B48" s="1" t="s">
        <v>129</v>
      </c>
      <c r="E48" s="21"/>
      <c r="F48" s="21"/>
      <c r="G48" s="21"/>
      <c r="H48" s="21"/>
      <c r="I48" s="21"/>
      <c r="J48" s="21"/>
    </row>
    <row r="49" spans="2:13" ht="18.75">
      <c r="B49" s="1" t="s">
        <v>2</v>
      </c>
      <c r="C49" s="1"/>
      <c r="D49" s="1"/>
      <c r="E49" s="3"/>
      <c r="F49" s="3"/>
      <c r="G49" s="3"/>
      <c r="H49" s="3"/>
      <c r="I49" s="3"/>
      <c r="J49" s="3"/>
      <c r="K49" s="4"/>
      <c r="L49" s="4"/>
      <c r="M49" s="4"/>
    </row>
    <row r="50" spans="2:13" ht="19.5" thickBot="1">
      <c r="B50" s="1"/>
      <c r="C50" s="1"/>
      <c r="D50" s="1"/>
      <c r="E50" s="3"/>
      <c r="F50" s="3"/>
      <c r="G50" s="3"/>
      <c r="H50" s="3"/>
      <c r="I50" s="3"/>
      <c r="J50" s="3"/>
      <c r="K50" s="4"/>
      <c r="L50" s="4"/>
      <c r="M50" s="4"/>
    </row>
    <row r="51" spans="5:13" ht="18.75">
      <c r="E51" s="111" t="s">
        <v>3</v>
      </c>
      <c r="F51" s="112"/>
      <c r="G51" s="5"/>
      <c r="H51" s="111" t="s">
        <v>4</v>
      </c>
      <c r="I51" s="112"/>
      <c r="J51" s="3"/>
      <c r="K51" s="4"/>
      <c r="L51" s="4"/>
      <c r="M51" s="4"/>
    </row>
    <row r="52" spans="5:13" ht="18.75">
      <c r="E52" s="6" t="s">
        <v>5</v>
      </c>
      <c r="F52" s="7" t="s">
        <v>6</v>
      </c>
      <c r="G52" s="5"/>
      <c r="H52" s="6" t="s">
        <v>5</v>
      </c>
      <c r="I52" s="7" t="s">
        <v>7</v>
      </c>
      <c r="J52" s="3"/>
      <c r="K52" s="4"/>
      <c r="L52" s="4"/>
      <c r="M52" s="4"/>
    </row>
    <row r="53" spans="5:13" ht="18.75">
      <c r="E53" s="6" t="s">
        <v>8</v>
      </c>
      <c r="F53" s="7" t="s">
        <v>9</v>
      </c>
      <c r="G53" s="5"/>
      <c r="H53" s="6" t="s">
        <v>10</v>
      </c>
      <c r="I53" s="7" t="s">
        <v>10</v>
      </c>
      <c r="J53" s="3"/>
      <c r="K53" s="4"/>
      <c r="L53" s="4"/>
      <c r="M53" s="4"/>
    </row>
    <row r="54" spans="5:13" ht="18.75">
      <c r="E54" s="6" t="s">
        <v>11</v>
      </c>
      <c r="F54" s="7" t="s">
        <v>11</v>
      </c>
      <c r="G54" s="5"/>
      <c r="H54" s="6" t="s">
        <v>12</v>
      </c>
      <c r="I54" s="7" t="s">
        <v>12</v>
      </c>
      <c r="J54" s="3"/>
      <c r="K54" s="4"/>
      <c r="L54" s="4"/>
      <c r="M54" s="4"/>
    </row>
    <row r="55" spans="5:13" ht="18.75">
      <c r="E55" s="6" t="s">
        <v>13</v>
      </c>
      <c r="F55" s="7" t="s">
        <v>13</v>
      </c>
      <c r="G55" s="5"/>
      <c r="H55" s="6" t="s">
        <v>14</v>
      </c>
      <c r="I55" s="7" t="s">
        <v>14</v>
      </c>
      <c r="J55" s="3"/>
      <c r="K55" s="4"/>
      <c r="L55" s="4"/>
      <c r="M55" s="4"/>
    </row>
    <row r="56" spans="5:13" ht="18.75">
      <c r="E56" s="8" t="s">
        <v>15</v>
      </c>
      <c r="F56" s="9" t="s">
        <v>16</v>
      </c>
      <c r="G56" s="10"/>
      <c r="H56" s="8" t="s">
        <v>15</v>
      </c>
      <c r="I56" s="9" t="s">
        <v>16</v>
      </c>
      <c r="J56" s="3"/>
      <c r="K56" s="4"/>
      <c r="L56" s="4"/>
      <c r="M56" s="4"/>
    </row>
    <row r="57" spans="5:13" ht="18.75">
      <c r="E57" s="6"/>
      <c r="F57" s="7"/>
      <c r="G57" s="5"/>
      <c r="H57" s="6"/>
      <c r="I57" s="7"/>
      <c r="J57" s="3"/>
      <c r="K57" s="4"/>
      <c r="L57" s="4"/>
      <c r="M57" s="4"/>
    </row>
    <row r="58" spans="5:13" s="11" customFormat="1" ht="18.75">
      <c r="E58" s="6" t="s">
        <v>17</v>
      </c>
      <c r="F58" s="7" t="s">
        <v>17</v>
      </c>
      <c r="G58" s="5"/>
      <c r="H58" s="6" t="s">
        <v>17</v>
      </c>
      <c r="I58" s="7" t="s">
        <v>17</v>
      </c>
      <c r="J58" s="5"/>
      <c r="K58" s="12"/>
      <c r="L58" s="12"/>
      <c r="M58" s="12"/>
    </row>
    <row r="59" spans="5:13" s="11" customFormat="1" ht="18.75">
      <c r="E59" s="6"/>
      <c r="F59" s="7"/>
      <c r="G59" s="5"/>
      <c r="H59" s="6"/>
      <c r="I59" s="7"/>
      <c r="J59" s="5"/>
      <c r="K59" s="12"/>
      <c r="L59" s="12"/>
      <c r="M59" s="12"/>
    </row>
    <row r="60" spans="2:13" ht="18.75">
      <c r="B60" s="2" t="s">
        <v>18</v>
      </c>
      <c r="E60" s="22">
        <v>7289</v>
      </c>
      <c r="F60" s="23">
        <v>9885</v>
      </c>
      <c r="G60" s="24"/>
      <c r="H60" s="22">
        <f>E60</f>
        <v>7289</v>
      </c>
      <c r="I60" s="23">
        <v>9885</v>
      </c>
      <c r="J60" s="24"/>
      <c r="K60" s="24"/>
      <c r="L60" s="25"/>
      <c r="M60" s="25"/>
    </row>
    <row r="61" spans="2:13" ht="18.75">
      <c r="B61" s="2" t="s">
        <v>19</v>
      </c>
      <c r="E61" s="22">
        <v>1809</v>
      </c>
      <c r="F61" s="23">
        <v>1156</v>
      </c>
      <c r="G61" s="24"/>
      <c r="H61" s="22">
        <f>E61</f>
        <v>1809</v>
      </c>
      <c r="I61" s="23">
        <v>1156</v>
      </c>
      <c r="J61" s="24"/>
      <c r="K61" s="24"/>
      <c r="L61" s="25"/>
      <c r="M61" s="25"/>
    </row>
    <row r="62" spans="2:13" ht="18.75">
      <c r="B62" s="2" t="s">
        <v>20</v>
      </c>
      <c r="E62" s="22">
        <f>-612-1233-89</f>
        <v>-1934</v>
      </c>
      <c r="F62" s="23">
        <v>-3309</v>
      </c>
      <c r="G62" s="24"/>
      <c r="H62" s="22">
        <f>E62</f>
        <v>-1934</v>
      </c>
      <c r="I62" s="23">
        <v>-3309</v>
      </c>
      <c r="J62" s="24"/>
      <c r="K62" s="24"/>
      <c r="L62" s="25"/>
      <c r="M62" s="25"/>
    </row>
    <row r="63" spans="2:13" ht="18.75">
      <c r="B63" s="2" t="s">
        <v>21</v>
      </c>
      <c r="E63" s="26">
        <v>-8217</v>
      </c>
      <c r="F63" s="27">
        <v>-9530</v>
      </c>
      <c r="G63" s="100"/>
      <c r="H63" s="26">
        <f>E63</f>
        <v>-8217</v>
      </c>
      <c r="I63" s="27">
        <v>-9530</v>
      </c>
      <c r="J63" s="24"/>
      <c r="K63" s="24"/>
      <c r="L63" s="25"/>
      <c r="M63" s="25"/>
    </row>
    <row r="64" spans="2:13" ht="18.75">
      <c r="B64" s="2" t="s">
        <v>22</v>
      </c>
      <c r="E64" s="22">
        <f>SUM(E60:E63)</f>
        <v>-1053</v>
      </c>
      <c r="F64" s="23">
        <f>SUM(F60:F63)</f>
        <v>-1798</v>
      </c>
      <c r="G64" s="100"/>
      <c r="H64" s="22">
        <f>SUM(H60:H63)</f>
        <v>-1053</v>
      </c>
      <c r="I64" s="23">
        <f>SUM(I60:I63)</f>
        <v>-1798</v>
      </c>
      <c r="J64" s="24"/>
      <c r="K64" s="24"/>
      <c r="L64" s="25"/>
      <c r="M64" s="25"/>
    </row>
    <row r="65" spans="2:13" ht="18.75">
      <c r="B65" s="2" t="s">
        <v>23</v>
      </c>
      <c r="E65" s="22">
        <v>-59</v>
      </c>
      <c r="F65" s="23">
        <v>-81</v>
      </c>
      <c r="G65" s="100"/>
      <c r="H65" s="22">
        <f>E65</f>
        <v>-59</v>
      </c>
      <c r="I65" s="23">
        <v>-81</v>
      </c>
      <c r="J65" s="24"/>
      <c r="K65" s="24"/>
      <c r="L65" s="25"/>
      <c r="M65" s="25"/>
    </row>
    <row r="66" spans="2:13" ht="18.75">
      <c r="B66" s="2" t="s">
        <v>24</v>
      </c>
      <c r="E66" s="26">
        <v>-84</v>
      </c>
      <c r="F66" s="27">
        <v>260</v>
      </c>
      <c r="G66" s="100"/>
      <c r="H66" s="26">
        <f>E66</f>
        <v>-84</v>
      </c>
      <c r="I66" s="27">
        <v>260</v>
      </c>
      <c r="J66" s="24"/>
      <c r="K66" s="24"/>
      <c r="L66" s="25"/>
      <c r="M66" s="25"/>
    </row>
    <row r="67" spans="2:13" ht="18.75">
      <c r="B67" s="2" t="s">
        <v>25</v>
      </c>
      <c r="E67" s="22">
        <f>SUM(E64:E66)</f>
        <v>-1196</v>
      </c>
      <c r="F67" s="23">
        <f>SUM(F64:F66)</f>
        <v>-1619</v>
      </c>
      <c r="G67" s="100"/>
      <c r="H67" s="22">
        <f>SUM(H64:H66)</f>
        <v>-1196</v>
      </c>
      <c r="I67" s="23">
        <f>SUM(I64:I66)</f>
        <v>-1619</v>
      </c>
      <c r="J67" s="24"/>
      <c r="K67" s="24"/>
      <c r="L67" s="25"/>
      <c r="M67" s="25"/>
    </row>
    <row r="68" spans="2:13" ht="18.75">
      <c r="B68" s="2" t="s">
        <v>26</v>
      </c>
      <c r="E68" s="22">
        <v>-100</v>
      </c>
      <c r="F68" s="23">
        <v>-362</v>
      </c>
      <c r="G68" s="100"/>
      <c r="H68" s="22">
        <f>E68</f>
        <v>-100</v>
      </c>
      <c r="I68" s="23">
        <v>-362</v>
      </c>
      <c r="J68" s="24"/>
      <c r="K68" s="24"/>
      <c r="L68" s="25"/>
      <c r="M68" s="25"/>
    </row>
    <row r="69" spans="2:13" ht="18.75">
      <c r="B69" s="2" t="s">
        <v>27</v>
      </c>
      <c r="E69" s="26">
        <v>0</v>
      </c>
      <c r="F69" s="27">
        <v>-78</v>
      </c>
      <c r="G69" s="100"/>
      <c r="H69" s="26">
        <f>E69</f>
        <v>0</v>
      </c>
      <c r="I69" s="27">
        <v>-78</v>
      </c>
      <c r="J69" s="24"/>
      <c r="K69" s="24"/>
      <c r="L69" s="25"/>
      <c r="M69" s="25"/>
    </row>
    <row r="70" spans="2:13" ht="18.75">
      <c r="B70" s="2" t="s">
        <v>28</v>
      </c>
      <c r="E70" s="22">
        <f>SUM(E67:E69)</f>
        <v>-1296</v>
      </c>
      <c r="F70" s="23">
        <f>SUM(F67:F69)</f>
        <v>-2059</v>
      </c>
      <c r="G70" s="100"/>
      <c r="H70" s="22">
        <f>SUM(H67:H69)</f>
        <v>-1296</v>
      </c>
      <c r="I70" s="23">
        <f>SUM(I67:I69)</f>
        <v>-2059</v>
      </c>
      <c r="J70" s="24"/>
      <c r="K70" s="24"/>
      <c r="L70" s="25"/>
      <c r="M70" s="25"/>
    </row>
    <row r="71" spans="2:13" ht="18.75">
      <c r="B71" s="2" t="s">
        <v>29</v>
      </c>
      <c r="E71" s="22">
        <v>15</v>
      </c>
      <c r="F71" s="23">
        <v>4</v>
      </c>
      <c r="G71" s="100"/>
      <c r="H71" s="22">
        <f>E71</f>
        <v>15</v>
      </c>
      <c r="I71" s="23">
        <v>4</v>
      </c>
      <c r="J71" s="24"/>
      <c r="K71" s="24"/>
      <c r="L71" s="25"/>
      <c r="M71" s="25"/>
    </row>
    <row r="72" spans="2:13" ht="19.5" thickBot="1">
      <c r="B72" s="2" t="s">
        <v>133</v>
      </c>
      <c r="E72" s="29">
        <f>SUM(E70:E71)</f>
        <v>-1281</v>
      </c>
      <c r="F72" s="30">
        <f>SUM(F70:F71)</f>
        <v>-2055</v>
      </c>
      <c r="G72" s="100"/>
      <c r="H72" s="29">
        <f>SUM(H70:H71)</f>
        <v>-1281</v>
      </c>
      <c r="I72" s="30">
        <f>SUM(I70:I71)</f>
        <v>-2055</v>
      </c>
      <c r="J72" s="24"/>
      <c r="K72" s="24"/>
      <c r="L72" s="25"/>
      <c r="M72" s="25"/>
    </row>
    <row r="73" spans="5:13" ht="18.75">
      <c r="E73" s="22"/>
      <c r="F73" s="23"/>
      <c r="G73" s="100"/>
      <c r="H73" s="22"/>
      <c r="I73" s="23"/>
      <c r="J73" s="24"/>
      <c r="K73" s="24"/>
      <c r="L73" s="25"/>
      <c r="M73" s="25"/>
    </row>
    <row r="74" spans="2:13" ht="18.75">
      <c r="B74" s="2" t="s">
        <v>30</v>
      </c>
      <c r="E74" s="31">
        <f>E458</f>
        <v>-0.5742643498843402</v>
      </c>
      <c r="F74" s="32">
        <v>-0.92</v>
      </c>
      <c r="G74" s="33"/>
      <c r="H74" s="31">
        <f>E74</f>
        <v>-0.5742643498843402</v>
      </c>
      <c r="I74" s="32">
        <v>-0.92</v>
      </c>
      <c r="J74" s="24"/>
      <c r="K74" s="24"/>
      <c r="L74" s="25"/>
      <c r="M74" s="25"/>
    </row>
    <row r="75" spans="5:9" ht="19.5" thickBot="1">
      <c r="E75" s="19"/>
      <c r="F75" s="20"/>
      <c r="G75" s="98"/>
      <c r="H75" s="19"/>
      <c r="I75" s="20"/>
    </row>
    <row r="76" spans="5:9" ht="18.75">
      <c r="E76" s="98"/>
      <c r="F76" s="98"/>
      <c r="G76" s="98"/>
      <c r="H76" s="98"/>
      <c r="I76" s="98"/>
    </row>
    <row r="77" spans="5:9" ht="18.75">
      <c r="E77" s="98"/>
      <c r="F77" s="98"/>
      <c r="H77" s="98"/>
      <c r="I77" s="98"/>
    </row>
    <row r="78" spans="5:9" ht="18.75">
      <c r="E78" s="98"/>
      <c r="F78" s="98"/>
      <c r="H78" s="98"/>
      <c r="I78" s="98"/>
    </row>
    <row r="79" spans="5:9" ht="18.75">
      <c r="E79" s="98"/>
      <c r="F79" s="98"/>
      <c r="H79" s="98"/>
      <c r="I79" s="98"/>
    </row>
    <row r="80" spans="5:9" ht="18.75">
      <c r="E80" s="98"/>
      <c r="F80" s="98"/>
      <c r="H80" s="98"/>
      <c r="I80" s="98"/>
    </row>
    <row r="81" spans="5:9" ht="18.75">
      <c r="E81" s="98"/>
      <c r="F81" s="98"/>
      <c r="H81" s="98"/>
      <c r="I81" s="98"/>
    </row>
    <row r="82" spans="5:9" ht="18.75">
      <c r="E82" s="98"/>
      <c r="F82" s="98"/>
      <c r="H82" s="98"/>
      <c r="I82" s="98"/>
    </row>
    <row r="83" spans="5:9" ht="18.75">
      <c r="E83" s="98"/>
      <c r="F83" s="98"/>
      <c r="H83" s="98"/>
      <c r="I83" s="98"/>
    </row>
    <row r="84" spans="5:9" ht="18.75">
      <c r="E84" s="98"/>
      <c r="F84" s="98"/>
      <c r="H84" s="98"/>
      <c r="I84" s="98"/>
    </row>
    <row r="85" spans="5:9" ht="18.75">
      <c r="E85" s="98"/>
      <c r="F85" s="98"/>
      <c r="H85" s="98"/>
      <c r="I85" s="98"/>
    </row>
    <row r="86" spans="5:9" ht="18.75">
      <c r="E86" s="98"/>
      <c r="F86" s="98"/>
      <c r="H86" s="98"/>
      <c r="I86" s="98"/>
    </row>
    <row r="87" spans="5:9" ht="18.75">
      <c r="E87" s="98"/>
      <c r="F87" s="98"/>
      <c r="H87" s="98"/>
      <c r="I87" s="98"/>
    </row>
    <row r="88" spans="5:9" ht="18.75">
      <c r="E88" s="98"/>
      <c r="F88" s="98"/>
      <c r="H88" s="98"/>
      <c r="I88" s="98"/>
    </row>
    <row r="89" spans="5:9" ht="18.75">
      <c r="E89" s="98"/>
      <c r="F89" s="98"/>
      <c r="H89" s="98"/>
      <c r="I89" s="98"/>
    </row>
    <row r="90" spans="5:9" ht="18.75">
      <c r="E90" s="98"/>
      <c r="F90" s="98"/>
      <c r="H90" s="98"/>
      <c r="I90" s="98"/>
    </row>
    <row r="91" s="1" customFormat="1" ht="18.75"/>
    <row r="92" s="1" customFormat="1" ht="18.75"/>
    <row r="93" s="1" customFormat="1" ht="18.75"/>
    <row r="94" s="1" customFormat="1" ht="18.75"/>
    <row r="95" s="1" customFormat="1" ht="18.75"/>
    <row r="96" s="1" customFormat="1" ht="18.75"/>
    <row r="97" s="1" customFormat="1" ht="18.75"/>
    <row r="98" s="1" customFormat="1" ht="18.75"/>
    <row r="99" s="1" customFormat="1" ht="18.75">
      <c r="B99" s="1" t="s">
        <v>127</v>
      </c>
    </row>
    <row r="100" spans="2:4" s="1" customFormat="1" ht="18.75">
      <c r="B100" s="1" t="s">
        <v>128</v>
      </c>
      <c r="C100" s="2"/>
      <c r="D100" s="2"/>
    </row>
    <row r="101" s="1" customFormat="1" ht="18.75"/>
    <row r="102" s="1" customFormat="1" ht="18.75"/>
    <row r="103" spans="2:10" s="1" customFormat="1" ht="18.75">
      <c r="B103" s="1" t="s">
        <v>0</v>
      </c>
      <c r="E103" s="21"/>
      <c r="F103" s="21"/>
      <c r="G103" s="21"/>
      <c r="H103" s="21"/>
      <c r="I103" s="21"/>
      <c r="J103" s="21"/>
    </row>
    <row r="104" spans="2:10" s="1" customFormat="1" ht="18.75">
      <c r="B104" s="1" t="s">
        <v>1</v>
      </c>
      <c r="E104" s="21"/>
      <c r="F104" s="21"/>
      <c r="G104" s="21"/>
      <c r="H104" s="21"/>
      <c r="I104" s="21"/>
      <c r="J104" s="21"/>
    </row>
    <row r="105" s="1" customFormat="1" ht="18.75"/>
    <row r="106" s="1" customFormat="1" ht="18.75">
      <c r="B106" s="1" t="s">
        <v>130</v>
      </c>
    </row>
    <row r="107" s="1" customFormat="1" ht="19.5" thickBot="1">
      <c r="B107" s="1" t="s">
        <v>31</v>
      </c>
    </row>
    <row r="108" spans="6:8" s="1" customFormat="1" ht="18.75">
      <c r="F108" s="34" t="s">
        <v>161</v>
      </c>
      <c r="H108" s="34" t="s">
        <v>32</v>
      </c>
    </row>
    <row r="109" spans="6:8" s="1" customFormat="1" ht="18.75">
      <c r="F109" s="35" t="s">
        <v>33</v>
      </c>
      <c r="G109" s="11"/>
      <c r="H109" s="35" t="s">
        <v>33</v>
      </c>
    </row>
    <row r="110" spans="6:8" ht="18.75">
      <c r="F110" s="36" t="s">
        <v>15</v>
      </c>
      <c r="G110" s="37"/>
      <c r="H110" s="38" t="s">
        <v>34</v>
      </c>
    </row>
    <row r="111" spans="6:8" ht="18.75">
      <c r="F111" s="35" t="s">
        <v>17</v>
      </c>
      <c r="G111" s="11"/>
      <c r="H111" s="35" t="s">
        <v>17</v>
      </c>
    </row>
    <row r="112" spans="6:8" ht="18.75">
      <c r="F112" s="39"/>
      <c r="H112" s="39"/>
    </row>
    <row r="113" spans="2:8" ht="18.75">
      <c r="B113" s="1" t="s">
        <v>35</v>
      </c>
      <c r="C113" s="1"/>
      <c r="D113" s="1"/>
      <c r="F113" s="39"/>
      <c r="H113" s="39"/>
    </row>
    <row r="114" spans="6:9" ht="18.75">
      <c r="F114" s="40"/>
      <c r="G114" s="41"/>
      <c r="H114" s="40"/>
      <c r="I114" s="41"/>
    </row>
    <row r="115" spans="2:9" ht="18.75">
      <c r="B115" s="2" t="s">
        <v>36</v>
      </c>
      <c r="F115" s="40">
        <v>30906</v>
      </c>
      <c r="G115" s="41"/>
      <c r="H115" s="40">
        <v>31179</v>
      </c>
      <c r="I115" s="41"/>
    </row>
    <row r="116" spans="2:9" ht="18.75">
      <c r="B116" s="2" t="s">
        <v>37</v>
      </c>
      <c r="F116" s="40">
        <v>20519</v>
      </c>
      <c r="G116" s="41"/>
      <c r="H116" s="40">
        <v>20680</v>
      </c>
      <c r="I116" s="41"/>
    </row>
    <row r="117" spans="2:9" ht="18.75">
      <c r="B117" s="2" t="s">
        <v>38</v>
      </c>
      <c r="F117" s="40">
        <v>1509</v>
      </c>
      <c r="G117" s="41"/>
      <c r="H117" s="40">
        <v>1509</v>
      </c>
      <c r="I117" s="41"/>
    </row>
    <row r="118" spans="2:9" ht="18.75">
      <c r="B118" s="2" t="s">
        <v>39</v>
      </c>
      <c r="F118" s="40">
        <f>52193+1042</f>
        <v>53235</v>
      </c>
      <c r="G118" s="41"/>
      <c r="H118" s="40">
        <v>53859</v>
      </c>
      <c r="I118" s="41"/>
    </row>
    <row r="119" spans="2:9" ht="18.75">
      <c r="B119" s="2" t="s">
        <v>40</v>
      </c>
      <c r="F119" s="40">
        <v>5500</v>
      </c>
      <c r="G119" s="41"/>
      <c r="H119" s="40">
        <v>6000</v>
      </c>
      <c r="I119" s="41"/>
    </row>
    <row r="120" spans="6:9" ht="18.75">
      <c r="F120" s="40"/>
      <c r="G120" s="47"/>
      <c r="H120" s="40"/>
      <c r="I120" s="41"/>
    </row>
    <row r="121" spans="6:9" ht="18.75">
      <c r="F121" s="42">
        <f>SUM(F115:F120)</f>
        <v>111669</v>
      </c>
      <c r="G121" s="47"/>
      <c r="H121" s="42">
        <f>SUM(H115:H120)</f>
        <v>113227</v>
      </c>
      <c r="I121" s="41"/>
    </row>
    <row r="122" spans="6:9" ht="18.75">
      <c r="F122" s="40"/>
      <c r="G122" s="47"/>
      <c r="H122" s="40"/>
      <c r="I122" s="41"/>
    </row>
    <row r="123" spans="2:9" ht="18.75">
      <c r="B123" s="1" t="s">
        <v>41</v>
      </c>
      <c r="C123" s="1"/>
      <c r="D123" s="1"/>
      <c r="F123" s="40"/>
      <c r="G123" s="47"/>
      <c r="H123" s="40"/>
      <c r="I123" s="41"/>
    </row>
    <row r="124" spans="6:9" ht="18.75">
      <c r="F124" s="40"/>
      <c r="G124" s="47"/>
      <c r="H124" s="40"/>
      <c r="I124" s="41"/>
    </row>
    <row r="125" spans="2:9" ht="18.75">
      <c r="B125" s="2" t="s">
        <v>42</v>
      </c>
      <c r="F125" s="40">
        <f>740+179126</f>
        <v>179866</v>
      </c>
      <c r="G125" s="47"/>
      <c r="H125" s="40">
        <v>99247</v>
      </c>
      <c r="I125" s="41"/>
    </row>
    <row r="126" spans="2:9" ht="18.75">
      <c r="B126" s="2" t="s">
        <v>40</v>
      </c>
      <c r="F126" s="40">
        <v>5704</v>
      </c>
      <c r="G126" s="47"/>
      <c r="H126" s="40">
        <v>5689</v>
      </c>
      <c r="I126" s="41"/>
    </row>
    <row r="127" spans="2:9" ht="18.75">
      <c r="B127" s="2" t="s">
        <v>43</v>
      </c>
      <c r="F127" s="40">
        <f>247+2544</f>
        <v>2791</v>
      </c>
      <c r="G127" s="47"/>
      <c r="H127" s="40">
        <v>252</v>
      </c>
      <c r="I127" s="41"/>
    </row>
    <row r="128" spans="2:9" ht="18.75">
      <c r="B128" s="2" t="s">
        <v>44</v>
      </c>
      <c r="F128" s="40">
        <v>4422</v>
      </c>
      <c r="G128" s="47"/>
      <c r="H128" s="40">
        <v>4422</v>
      </c>
      <c r="I128" s="41"/>
    </row>
    <row r="129" spans="2:9" ht="18.75">
      <c r="B129" s="2" t="s">
        <v>45</v>
      </c>
      <c r="F129" s="40">
        <f>62500+16971</f>
        <v>79471</v>
      </c>
      <c r="G129" s="47"/>
      <c r="H129" s="40">
        <v>86398</v>
      </c>
      <c r="I129" s="41"/>
    </row>
    <row r="130" spans="6:9" ht="18.75">
      <c r="F130" s="40"/>
      <c r="G130" s="47"/>
      <c r="H130" s="40"/>
      <c r="I130" s="41"/>
    </row>
    <row r="131" spans="6:9" ht="18.75">
      <c r="F131" s="42">
        <f>SUM(F125:F130)</f>
        <v>272254</v>
      </c>
      <c r="G131" s="47"/>
      <c r="H131" s="42">
        <f>SUM(H125:H130)</f>
        <v>196008</v>
      </c>
      <c r="I131" s="41"/>
    </row>
    <row r="132" spans="6:9" ht="18.75">
      <c r="F132" s="40"/>
      <c r="G132" s="47"/>
      <c r="H132" s="40"/>
      <c r="I132" s="41"/>
    </row>
    <row r="133" spans="2:9" ht="18.75">
      <c r="B133" s="1" t="s">
        <v>46</v>
      </c>
      <c r="C133" s="1"/>
      <c r="D133" s="1"/>
      <c r="F133" s="40"/>
      <c r="G133" s="47"/>
      <c r="H133" s="40"/>
      <c r="I133" s="41"/>
    </row>
    <row r="134" spans="6:9" ht="18.75">
      <c r="F134" s="40"/>
      <c r="G134" s="47"/>
      <c r="H134" s="40"/>
      <c r="I134" s="41"/>
    </row>
    <row r="135" spans="2:9" ht="18.75">
      <c r="B135" s="2" t="s">
        <v>47</v>
      </c>
      <c r="F135" s="40">
        <f>86+125501+223</f>
        <v>125810</v>
      </c>
      <c r="G135" s="47"/>
      <c r="H135" s="40">
        <v>49726</v>
      </c>
      <c r="I135" s="41"/>
    </row>
    <row r="136" spans="2:9" ht="18.75">
      <c r="B136" s="2" t="s">
        <v>48</v>
      </c>
      <c r="F136" s="40">
        <v>9238</v>
      </c>
      <c r="G136" s="47"/>
      <c r="H136" s="40">
        <v>9789</v>
      </c>
      <c r="I136" s="41"/>
    </row>
    <row r="137" spans="2:9" ht="18.75">
      <c r="B137" s="2" t="s">
        <v>49</v>
      </c>
      <c r="F137" s="40">
        <v>13000</v>
      </c>
      <c r="G137" s="47"/>
      <c r="H137" s="40">
        <v>12548</v>
      </c>
      <c r="I137" s="41"/>
    </row>
    <row r="138" spans="2:9" ht="18.75">
      <c r="B138" s="2" t="s">
        <v>50</v>
      </c>
      <c r="F138" s="40">
        <v>23</v>
      </c>
      <c r="G138" s="47"/>
      <c r="H138" s="40">
        <v>23</v>
      </c>
      <c r="I138" s="41"/>
    </row>
    <row r="139" spans="6:9" ht="18.75">
      <c r="F139" s="40"/>
      <c r="G139" s="47"/>
      <c r="H139" s="40"/>
      <c r="I139" s="41"/>
    </row>
    <row r="140" spans="6:9" ht="18.75">
      <c r="F140" s="42">
        <f>SUM(F135:F139)</f>
        <v>148071</v>
      </c>
      <c r="G140" s="47"/>
      <c r="H140" s="42">
        <f>SUM(H135:H139)</f>
        <v>72086</v>
      </c>
      <c r="I140" s="41"/>
    </row>
    <row r="141" spans="2:9" ht="18.75">
      <c r="B141" s="1" t="s">
        <v>51</v>
      </c>
      <c r="C141" s="1"/>
      <c r="D141" s="1"/>
      <c r="F141" s="42">
        <f>F131-F140</f>
        <v>124183</v>
      </c>
      <c r="G141" s="47"/>
      <c r="H141" s="42">
        <f>H131-H140</f>
        <v>123922</v>
      </c>
      <c r="I141" s="41"/>
    </row>
    <row r="142" spans="6:9" ht="19.5" thickBot="1">
      <c r="F142" s="43">
        <f>F121+F141</f>
        <v>235852</v>
      </c>
      <c r="G142" s="47"/>
      <c r="H142" s="43">
        <f>H121+H141</f>
        <v>237149</v>
      </c>
      <c r="I142" s="41"/>
    </row>
    <row r="143" spans="6:9" ht="18.75">
      <c r="F143" s="40"/>
      <c r="G143" s="47"/>
      <c r="H143" s="40"/>
      <c r="I143" s="41"/>
    </row>
    <row r="144" spans="2:9" ht="18.75">
      <c r="B144" s="1" t="s">
        <v>52</v>
      </c>
      <c r="C144" s="1"/>
      <c r="D144" s="1"/>
      <c r="F144" s="40"/>
      <c r="G144" s="47"/>
      <c r="H144" s="40"/>
      <c r="I144" s="41"/>
    </row>
    <row r="145" spans="6:9" ht="18.75">
      <c r="F145" s="40"/>
      <c r="G145" s="47"/>
      <c r="H145" s="40"/>
      <c r="I145" s="41"/>
    </row>
    <row r="146" spans="2:9" ht="18.75">
      <c r="B146" s="2" t="s">
        <v>53</v>
      </c>
      <c r="F146" s="40">
        <v>223068</v>
      </c>
      <c r="G146" s="47"/>
      <c r="H146" s="40">
        <v>223068</v>
      </c>
      <c r="I146" s="41"/>
    </row>
    <row r="147" spans="2:9" ht="18.75">
      <c r="B147" s="2" t="s">
        <v>54</v>
      </c>
      <c r="F147" s="44">
        <f>SUM(F181:I181)</f>
        <v>12241</v>
      </c>
      <c r="G147" s="101"/>
      <c r="H147" s="45">
        <f>SUM(F177:I177)</f>
        <v>13522</v>
      </c>
      <c r="I147" s="41"/>
    </row>
    <row r="148" spans="2:9" ht="18.75">
      <c r="B148" s="2" t="s">
        <v>55</v>
      </c>
      <c r="F148" s="40">
        <f>SUM(F146:F147)</f>
        <v>235309</v>
      </c>
      <c r="G148" s="47"/>
      <c r="H148" s="40">
        <f>SUM(H146:H147)</f>
        <v>236590</v>
      </c>
      <c r="I148" s="41"/>
    </row>
    <row r="149" spans="2:10" ht="18.75">
      <c r="B149" s="2" t="s">
        <v>29</v>
      </c>
      <c r="F149" s="40">
        <v>504</v>
      </c>
      <c r="G149" s="47"/>
      <c r="H149" s="40">
        <v>520</v>
      </c>
      <c r="I149" s="41"/>
      <c r="J149" s="41"/>
    </row>
    <row r="150" spans="6:10" ht="18.75">
      <c r="F150" s="42">
        <f>SUM(F148:F149)</f>
        <v>235813</v>
      </c>
      <c r="G150" s="47"/>
      <c r="H150" s="42">
        <f>SUM(H148:H149)</f>
        <v>237110</v>
      </c>
      <c r="I150" s="41"/>
      <c r="J150" s="41"/>
    </row>
    <row r="151" spans="2:10" ht="18.75">
      <c r="B151" s="2" t="s">
        <v>56</v>
      </c>
      <c r="F151" s="40">
        <v>39</v>
      </c>
      <c r="G151" s="47"/>
      <c r="H151" s="40">
        <v>39</v>
      </c>
      <c r="I151" s="41"/>
      <c r="J151" s="41"/>
    </row>
    <row r="152" spans="6:10" ht="19.5" thickBot="1">
      <c r="F152" s="43">
        <f>SUM(F150:F151)</f>
        <v>235852</v>
      </c>
      <c r="G152" s="47"/>
      <c r="H152" s="43">
        <f>SUM(H150:H151)</f>
        <v>237149</v>
      </c>
      <c r="I152" s="41"/>
      <c r="J152" s="41"/>
    </row>
    <row r="153" spans="5:10" ht="19.5" thickBot="1">
      <c r="E153" s="41"/>
      <c r="F153" s="46"/>
      <c r="G153" s="47"/>
      <c r="H153" s="46"/>
      <c r="I153" s="41"/>
      <c r="J153" s="41"/>
    </row>
    <row r="154" spans="5:10" ht="18.75">
      <c r="E154" s="41"/>
      <c r="F154" s="47"/>
      <c r="G154" s="47"/>
      <c r="H154" s="47"/>
      <c r="I154" s="41"/>
      <c r="J154" s="41"/>
    </row>
    <row r="155" spans="5:10" ht="18.75">
      <c r="E155" s="41"/>
      <c r="F155" s="47"/>
      <c r="G155" s="47"/>
      <c r="H155" s="47"/>
      <c r="I155" s="41"/>
      <c r="J155" s="41"/>
    </row>
    <row r="156" s="1" customFormat="1" ht="18.75">
      <c r="G156" s="102"/>
    </row>
    <row r="157" spans="3:7" s="1" customFormat="1" ht="18.75">
      <c r="C157" s="2"/>
      <c r="D157" s="2"/>
      <c r="G157" s="102"/>
    </row>
    <row r="158" spans="2:10" ht="18.75">
      <c r="B158" s="1" t="s">
        <v>172</v>
      </c>
      <c r="E158" s="41"/>
      <c r="F158" s="47"/>
      <c r="G158" s="41"/>
      <c r="H158" s="47"/>
      <c r="I158" s="41"/>
      <c r="J158" s="41"/>
    </row>
    <row r="159" spans="2:10" ht="18.75">
      <c r="B159" s="1" t="s">
        <v>128</v>
      </c>
      <c r="E159" s="41"/>
      <c r="F159" s="47"/>
      <c r="G159" s="41"/>
      <c r="H159" s="47"/>
      <c r="I159" s="41"/>
      <c r="J159" s="41"/>
    </row>
    <row r="160" spans="5:10" ht="18.75">
      <c r="E160" s="41"/>
      <c r="F160" s="47"/>
      <c r="G160" s="41"/>
      <c r="H160" s="47"/>
      <c r="I160" s="41"/>
      <c r="J160" s="41"/>
    </row>
    <row r="163" spans="3:4" s="1" customFormat="1" ht="18.75">
      <c r="C163" s="2"/>
      <c r="D163" s="2"/>
    </row>
    <row r="164" spans="3:4" s="1" customFormat="1" ht="18.75">
      <c r="C164" s="2"/>
      <c r="D164" s="2"/>
    </row>
    <row r="166" spans="2:10" s="1" customFormat="1" ht="18.75">
      <c r="B166" s="1" t="s">
        <v>0</v>
      </c>
      <c r="E166" s="21"/>
      <c r="F166" s="21"/>
      <c r="G166" s="21"/>
      <c r="H166" s="21"/>
      <c r="I166" s="21"/>
      <c r="J166" s="21"/>
    </row>
    <row r="167" spans="2:10" s="1" customFormat="1" ht="18.75">
      <c r="B167" s="1" t="s">
        <v>1</v>
      </c>
      <c r="E167" s="21"/>
      <c r="F167" s="21"/>
      <c r="G167" s="21"/>
      <c r="H167" s="21"/>
      <c r="I167" s="21"/>
      <c r="J167" s="21"/>
    </row>
    <row r="168" s="1" customFormat="1" ht="18.75"/>
    <row r="169" s="1" customFormat="1" ht="18.75">
      <c r="B169" s="1" t="s">
        <v>131</v>
      </c>
    </row>
    <row r="170" s="1" customFormat="1" ht="18.75">
      <c r="B170" s="1" t="s">
        <v>2</v>
      </c>
    </row>
    <row r="172" spans="2:10" ht="18.75">
      <c r="B172" s="48" t="s">
        <v>141</v>
      </c>
      <c r="E172" s="49" t="s">
        <v>57</v>
      </c>
      <c r="F172" s="49" t="s">
        <v>57</v>
      </c>
      <c r="G172" s="49"/>
      <c r="H172" s="49" t="s">
        <v>58</v>
      </c>
      <c r="I172" s="49" t="s">
        <v>59</v>
      </c>
      <c r="J172" s="49" t="s">
        <v>60</v>
      </c>
    </row>
    <row r="173" spans="5:10" ht="18.75">
      <c r="E173" s="49" t="s">
        <v>58</v>
      </c>
      <c r="F173" s="49" t="s">
        <v>61</v>
      </c>
      <c r="G173" s="49"/>
      <c r="H173" s="49" t="s">
        <v>54</v>
      </c>
      <c r="I173" s="49" t="s">
        <v>62</v>
      </c>
      <c r="J173" s="49" t="s">
        <v>63</v>
      </c>
    </row>
    <row r="174" spans="5:10" ht="18.75">
      <c r="E174" s="49"/>
      <c r="F174" s="49"/>
      <c r="G174" s="49"/>
      <c r="H174" s="49"/>
      <c r="I174" s="49"/>
      <c r="J174" s="49" t="s">
        <v>162</v>
      </c>
    </row>
    <row r="175" spans="5:10" ht="18.75">
      <c r="E175" s="49" t="s">
        <v>17</v>
      </c>
      <c r="F175" s="49" t="s">
        <v>17</v>
      </c>
      <c r="G175" s="49"/>
      <c r="H175" s="49" t="s">
        <v>17</v>
      </c>
      <c r="I175" s="49" t="s">
        <v>17</v>
      </c>
      <c r="J175" s="49" t="s">
        <v>17</v>
      </c>
    </row>
    <row r="176" spans="5:10" ht="18.75">
      <c r="E176" s="49"/>
      <c r="F176" s="49"/>
      <c r="G176" s="49"/>
      <c r="H176" s="49"/>
      <c r="I176" s="49"/>
      <c r="J176" s="49"/>
    </row>
    <row r="177" spans="2:10" ht="18.75">
      <c r="B177" s="1" t="s">
        <v>64</v>
      </c>
      <c r="C177" s="1"/>
      <c r="E177" s="50">
        <v>223068</v>
      </c>
      <c r="F177" s="50">
        <v>79437</v>
      </c>
      <c r="G177" s="50"/>
      <c r="H177" s="50">
        <v>87000</v>
      </c>
      <c r="I177" s="51">
        <v>-152915</v>
      </c>
      <c r="J177" s="50">
        <f>SUM(E177:I177)</f>
        <v>236590</v>
      </c>
    </row>
    <row r="178" spans="5:10" ht="18.75">
      <c r="E178" s="50"/>
      <c r="F178" s="50"/>
      <c r="G178" s="50"/>
      <c r="H178" s="50"/>
      <c r="I178" s="51"/>
      <c r="J178" s="50"/>
    </row>
    <row r="179" spans="2:10" ht="18.75">
      <c r="B179" s="2" t="s">
        <v>65</v>
      </c>
      <c r="E179" s="50">
        <v>0</v>
      </c>
      <c r="F179" s="50">
        <v>0</v>
      </c>
      <c r="G179" s="50"/>
      <c r="H179" s="50">
        <v>0</v>
      </c>
      <c r="I179" s="51">
        <f>H72</f>
        <v>-1281</v>
      </c>
      <c r="J179" s="51">
        <f>SUM(E179:I179)</f>
        <v>-1281</v>
      </c>
    </row>
    <row r="180" spans="5:10" ht="18.75">
      <c r="E180" s="50"/>
      <c r="F180" s="50"/>
      <c r="G180" s="50"/>
      <c r="H180" s="50"/>
      <c r="I180" s="51"/>
      <c r="J180" s="50"/>
    </row>
    <row r="181" spans="2:10" ht="19.5" thickBot="1">
      <c r="B181" s="1" t="s">
        <v>66</v>
      </c>
      <c r="C181" s="1"/>
      <c r="E181" s="52">
        <f>SUM(E177:E180)</f>
        <v>223068</v>
      </c>
      <c r="F181" s="52">
        <f>SUM(F177:F180)</f>
        <v>79437</v>
      </c>
      <c r="G181" s="52"/>
      <c r="H181" s="52">
        <f>SUM(H177:H180)</f>
        <v>87000</v>
      </c>
      <c r="I181" s="53">
        <f>SUM(I177:I180)</f>
        <v>-154196</v>
      </c>
      <c r="J181" s="52">
        <f>SUM(J177:J180)</f>
        <v>235309</v>
      </c>
    </row>
    <row r="182" spans="5:10" ht="18.75">
      <c r="E182" s="41"/>
      <c r="F182" s="41"/>
      <c r="G182" s="41"/>
      <c r="H182" s="41"/>
      <c r="I182" s="41"/>
      <c r="J182" s="41"/>
    </row>
    <row r="183" spans="5:10" ht="18.75">
      <c r="E183" s="41"/>
      <c r="F183" s="41"/>
      <c r="G183" s="41"/>
      <c r="H183" s="41"/>
      <c r="I183" s="41"/>
      <c r="J183" s="41"/>
    </row>
    <row r="184" spans="3:4" s="1" customFormat="1" ht="18.75">
      <c r="C184" s="2"/>
      <c r="D184" s="2"/>
    </row>
    <row r="185" spans="3:4" s="1" customFormat="1" ht="18.75">
      <c r="C185" s="2"/>
      <c r="D185" s="2"/>
    </row>
    <row r="186" spans="2:10" ht="18.75">
      <c r="B186" s="48" t="s">
        <v>142</v>
      </c>
      <c r="E186" s="49" t="s">
        <v>57</v>
      </c>
      <c r="F186" s="49" t="s">
        <v>57</v>
      </c>
      <c r="G186" s="49"/>
      <c r="H186" s="49" t="s">
        <v>58</v>
      </c>
      <c r="I186" s="49" t="s">
        <v>59</v>
      </c>
      <c r="J186" s="49" t="s">
        <v>60</v>
      </c>
    </row>
    <row r="187" spans="5:10" ht="18.75">
      <c r="E187" s="49" t="s">
        <v>58</v>
      </c>
      <c r="F187" s="49" t="s">
        <v>61</v>
      </c>
      <c r="G187" s="49"/>
      <c r="H187" s="49" t="s">
        <v>54</v>
      </c>
      <c r="I187" s="49" t="s">
        <v>62</v>
      </c>
      <c r="J187" s="49" t="s">
        <v>63</v>
      </c>
    </row>
    <row r="188" spans="5:10" ht="18.75">
      <c r="E188" s="49"/>
      <c r="F188" s="49"/>
      <c r="G188" s="49"/>
      <c r="H188" s="49"/>
      <c r="I188" s="49"/>
      <c r="J188" s="49" t="s">
        <v>162</v>
      </c>
    </row>
    <row r="189" spans="5:10" ht="18.75">
      <c r="E189" s="49" t="s">
        <v>17</v>
      </c>
      <c r="F189" s="49" t="s">
        <v>17</v>
      </c>
      <c r="G189" s="49"/>
      <c r="H189" s="49" t="s">
        <v>17</v>
      </c>
      <c r="I189" s="49" t="s">
        <v>17</v>
      </c>
      <c r="J189" s="49" t="s">
        <v>17</v>
      </c>
    </row>
    <row r="190" spans="5:10" ht="18.75">
      <c r="E190" s="49"/>
      <c r="F190" s="49"/>
      <c r="G190" s="49"/>
      <c r="H190" s="49"/>
      <c r="I190" s="49"/>
      <c r="J190" s="49"/>
    </row>
    <row r="191" spans="2:10" ht="18.75">
      <c r="B191" s="1" t="s">
        <v>134</v>
      </c>
      <c r="C191" s="1"/>
      <c r="E191" s="50">
        <v>223068</v>
      </c>
      <c r="F191" s="50">
        <v>79437</v>
      </c>
      <c r="G191" s="50"/>
      <c r="H191" s="50">
        <v>87000</v>
      </c>
      <c r="I191" s="51">
        <v>-26601</v>
      </c>
      <c r="J191" s="50">
        <f>SUM(E191:I191)</f>
        <v>362904</v>
      </c>
    </row>
    <row r="192" spans="5:10" ht="18.75">
      <c r="E192" s="50"/>
      <c r="F192" s="50"/>
      <c r="G192" s="50"/>
      <c r="H192" s="50"/>
      <c r="I192" s="51"/>
      <c r="J192" s="50"/>
    </row>
    <row r="193" spans="2:10" ht="18.75">
      <c r="B193" s="2" t="s">
        <v>65</v>
      </c>
      <c r="E193" s="50">
        <v>0</v>
      </c>
      <c r="F193" s="50">
        <v>0</v>
      </c>
      <c r="G193" s="50"/>
      <c r="H193" s="50">
        <v>0</v>
      </c>
      <c r="I193" s="51">
        <f>I72</f>
        <v>-2055</v>
      </c>
      <c r="J193" s="51">
        <f>SUM(E193:I193)</f>
        <v>-2055</v>
      </c>
    </row>
    <row r="194" spans="5:10" ht="18.75">
      <c r="E194" s="50"/>
      <c r="F194" s="50"/>
      <c r="G194" s="50"/>
      <c r="H194" s="50"/>
      <c r="I194" s="51"/>
      <c r="J194" s="50"/>
    </row>
    <row r="195" spans="2:10" ht="19.5" thickBot="1">
      <c r="B195" s="1" t="s">
        <v>135</v>
      </c>
      <c r="C195" s="1"/>
      <c r="E195" s="52">
        <f>SUM(E191:E194)</f>
        <v>223068</v>
      </c>
      <c r="F195" s="52">
        <f>SUM(F191:F194)</f>
        <v>79437</v>
      </c>
      <c r="G195" s="52"/>
      <c r="H195" s="52">
        <f>SUM(H191:H194)</f>
        <v>87000</v>
      </c>
      <c r="I195" s="53">
        <f>SUM(I191:I194)</f>
        <v>-28656</v>
      </c>
      <c r="J195" s="52">
        <f>SUM(J191:J194)</f>
        <v>360849</v>
      </c>
    </row>
    <row r="196" spans="3:4" s="1" customFormat="1" ht="18.75">
      <c r="C196" s="2"/>
      <c r="D196" s="2"/>
    </row>
    <row r="197" spans="3:4" s="1" customFormat="1" ht="18.75">
      <c r="C197" s="2"/>
      <c r="D197" s="2"/>
    </row>
    <row r="198" spans="3:4" s="1" customFormat="1" ht="18.75">
      <c r="C198" s="2"/>
      <c r="D198" s="2"/>
    </row>
    <row r="199" spans="3:4" s="1" customFormat="1" ht="18.75">
      <c r="C199" s="2"/>
      <c r="D199" s="2"/>
    </row>
    <row r="200" spans="3:4" s="1" customFormat="1" ht="18.75">
      <c r="C200" s="2"/>
      <c r="D200" s="2"/>
    </row>
    <row r="201" spans="3:4" s="1" customFormat="1" ht="18.75">
      <c r="C201" s="2"/>
      <c r="D201" s="2"/>
    </row>
    <row r="202" spans="3:4" s="1" customFormat="1" ht="18.75">
      <c r="C202" s="2"/>
      <c r="D202" s="2"/>
    </row>
    <row r="203" spans="3:4" s="1" customFormat="1" ht="18.75">
      <c r="C203" s="2"/>
      <c r="D203" s="2"/>
    </row>
    <row r="204" spans="3:4" s="1" customFormat="1" ht="18.75">
      <c r="C204" s="2"/>
      <c r="D204" s="2"/>
    </row>
    <row r="205" spans="3:4" s="1" customFormat="1" ht="18.75">
      <c r="C205" s="2"/>
      <c r="D205" s="2"/>
    </row>
    <row r="206" spans="3:4" s="1" customFormat="1" ht="18.75">
      <c r="C206" s="2"/>
      <c r="D206" s="2"/>
    </row>
    <row r="207" spans="3:4" s="1" customFormat="1" ht="18.75">
      <c r="C207" s="2"/>
      <c r="D207" s="2"/>
    </row>
    <row r="208" spans="3:4" s="1" customFormat="1" ht="18.75">
      <c r="C208" s="2"/>
      <c r="D208" s="2"/>
    </row>
    <row r="209" spans="3:4" s="1" customFormat="1" ht="18.75">
      <c r="C209" s="2"/>
      <c r="D209" s="2"/>
    </row>
    <row r="210" spans="3:4" s="1" customFormat="1" ht="18.75">
      <c r="C210" s="2"/>
      <c r="D210" s="2"/>
    </row>
    <row r="211" spans="3:4" s="1" customFormat="1" ht="18.75">
      <c r="C211" s="2"/>
      <c r="D211" s="2"/>
    </row>
    <row r="212" spans="3:4" s="1" customFormat="1" ht="18.75">
      <c r="C212" s="2"/>
      <c r="D212" s="2"/>
    </row>
    <row r="213" spans="3:4" s="1" customFormat="1" ht="18.75">
      <c r="C213" s="2"/>
      <c r="D213" s="2"/>
    </row>
    <row r="214" spans="3:4" s="1" customFormat="1" ht="18.75">
      <c r="C214" s="2"/>
      <c r="D214" s="2"/>
    </row>
    <row r="215" spans="3:4" s="1" customFormat="1" ht="18.75">
      <c r="C215" s="2"/>
      <c r="D215" s="2"/>
    </row>
    <row r="216" spans="3:4" s="1" customFormat="1" ht="18.75">
      <c r="C216" s="2"/>
      <c r="D216" s="2"/>
    </row>
    <row r="217" s="1" customFormat="1" ht="18.75"/>
    <row r="218" spans="2:4" s="1" customFormat="1" ht="18.75">
      <c r="B218" s="1" t="s">
        <v>173</v>
      </c>
      <c r="C218" s="2"/>
      <c r="D218" s="2"/>
    </row>
    <row r="219" spans="2:4" s="1" customFormat="1" ht="18.75">
      <c r="B219" s="1" t="s">
        <v>128</v>
      </c>
      <c r="C219" s="2"/>
      <c r="D219" s="2"/>
    </row>
    <row r="220" spans="3:4" s="1" customFormat="1" ht="18.75">
      <c r="C220" s="2"/>
      <c r="D220" s="2"/>
    </row>
    <row r="221" spans="3:4" s="1" customFormat="1" ht="18.75">
      <c r="C221" s="2"/>
      <c r="D221" s="2"/>
    </row>
    <row r="222" spans="5:10" ht="18.75">
      <c r="E222" s="41"/>
      <c r="F222" s="41"/>
      <c r="G222" s="41"/>
      <c r="H222" s="41"/>
      <c r="I222" s="41"/>
      <c r="J222" s="41"/>
    </row>
    <row r="223" spans="2:11" ht="18.75">
      <c r="B223" s="54" t="s">
        <v>67</v>
      </c>
      <c r="C223" s="54"/>
      <c r="D223" s="54"/>
      <c r="K223" s="55"/>
    </row>
    <row r="224" spans="2:11" ht="18.75">
      <c r="B224" s="54" t="s">
        <v>1</v>
      </c>
      <c r="C224" s="54"/>
      <c r="D224" s="54"/>
      <c r="K224" s="55"/>
    </row>
    <row r="225" spans="2:11" ht="18.75">
      <c r="B225" s="54"/>
      <c r="C225" s="54"/>
      <c r="D225" s="54"/>
      <c r="K225" s="55"/>
    </row>
    <row r="226" spans="2:11" ht="18.75">
      <c r="B226" s="1" t="s">
        <v>68</v>
      </c>
      <c r="C226" s="1"/>
      <c r="D226" s="1"/>
      <c r="K226" s="55"/>
    </row>
    <row r="227" spans="2:11" ht="19.5" thickBot="1">
      <c r="B227" s="1" t="s">
        <v>69</v>
      </c>
      <c r="C227" s="1"/>
      <c r="D227" s="1"/>
      <c r="K227" s="55"/>
    </row>
    <row r="228" spans="2:11" ht="18.75">
      <c r="B228" s="1"/>
      <c r="C228" s="1"/>
      <c r="D228" s="1"/>
      <c r="H228" s="89" t="s">
        <v>159</v>
      </c>
      <c r="K228" s="55"/>
    </row>
    <row r="229" spans="2:11" ht="18.75">
      <c r="B229" s="1"/>
      <c r="C229" s="1"/>
      <c r="D229" s="1"/>
      <c r="H229" s="90">
        <v>37711</v>
      </c>
      <c r="K229" s="55"/>
    </row>
    <row r="230" spans="2:11" ht="18.75">
      <c r="B230" s="1"/>
      <c r="C230" s="1"/>
      <c r="D230" s="1"/>
      <c r="H230" s="39"/>
      <c r="K230" s="55"/>
    </row>
    <row r="231" ht="18.75">
      <c r="H231" s="91" t="s">
        <v>17</v>
      </c>
    </row>
    <row r="232" ht="18.75">
      <c r="H232" s="92"/>
    </row>
    <row r="233" spans="2:8" ht="18.75">
      <c r="B233" s="2" t="s">
        <v>25</v>
      </c>
      <c r="H233" s="92">
        <f>E67</f>
        <v>-1196</v>
      </c>
    </row>
    <row r="234" ht="18.75">
      <c r="H234" s="92"/>
    </row>
    <row r="235" spans="2:8" ht="18.75">
      <c r="B235" s="2" t="s">
        <v>70</v>
      </c>
      <c r="H235" s="92"/>
    </row>
    <row r="236" spans="2:8" ht="18.75">
      <c r="B236" s="2" t="s">
        <v>171</v>
      </c>
      <c r="H236" s="92">
        <f>-E66</f>
        <v>84</v>
      </c>
    </row>
    <row r="237" spans="2:8" ht="18.75">
      <c r="B237" s="2" t="s">
        <v>71</v>
      </c>
      <c r="H237" s="92">
        <v>624</v>
      </c>
    </row>
    <row r="238" spans="2:8" ht="18.75">
      <c r="B238" s="2" t="s">
        <v>72</v>
      </c>
      <c r="H238" s="92">
        <v>77</v>
      </c>
    </row>
    <row r="239" spans="2:8" ht="18.75">
      <c r="B239" s="2" t="s">
        <v>73</v>
      </c>
      <c r="H239" s="92">
        <f>J360</f>
        <v>1233</v>
      </c>
    </row>
    <row r="240" spans="2:8" ht="18.75">
      <c r="B240" s="2" t="s">
        <v>164</v>
      </c>
      <c r="H240" s="92">
        <v>2</v>
      </c>
    </row>
    <row r="241" spans="2:8" ht="18.75">
      <c r="B241" s="2" t="s">
        <v>175</v>
      </c>
      <c r="H241" s="92">
        <v>5</v>
      </c>
    </row>
    <row r="242" spans="2:8" ht="18.75">
      <c r="B242" s="2" t="s">
        <v>74</v>
      </c>
      <c r="H242" s="103">
        <v>-1106</v>
      </c>
    </row>
    <row r="243" spans="2:8" ht="18.75">
      <c r="B243" s="2" t="s">
        <v>178</v>
      </c>
      <c r="H243" s="92">
        <f>SUM(H233:H242)</f>
        <v>-277</v>
      </c>
    </row>
    <row r="244" ht="18.75">
      <c r="H244" s="92"/>
    </row>
    <row r="245" ht="18.75">
      <c r="H245" s="92"/>
    </row>
    <row r="246" spans="2:8" ht="18.75">
      <c r="B246" s="2" t="s">
        <v>75</v>
      </c>
      <c r="H246" s="92">
        <v>-80109</v>
      </c>
    </row>
    <row r="247" spans="2:8" ht="18.75">
      <c r="B247" s="2" t="s">
        <v>76</v>
      </c>
      <c r="H247" s="93">
        <v>73307</v>
      </c>
    </row>
    <row r="248" spans="2:8" ht="18.75">
      <c r="B248" s="2" t="s">
        <v>77</v>
      </c>
      <c r="H248" s="92">
        <f>SUM(H243:H247)</f>
        <v>-7079</v>
      </c>
    </row>
    <row r="249" spans="2:8" ht="18.75">
      <c r="B249" s="2" t="s">
        <v>78</v>
      </c>
      <c r="H249" s="92">
        <v>664</v>
      </c>
    </row>
    <row r="250" spans="2:8" ht="18.75">
      <c r="B250" s="2" t="s">
        <v>165</v>
      </c>
      <c r="H250" s="92">
        <v>-2</v>
      </c>
    </row>
    <row r="251" spans="2:8" ht="18.75">
      <c r="B251" s="2" t="s">
        <v>166</v>
      </c>
      <c r="H251" s="92">
        <v>-125</v>
      </c>
    </row>
    <row r="252" spans="2:8" ht="18.75">
      <c r="B252" s="2" t="s">
        <v>179</v>
      </c>
      <c r="H252" s="94">
        <f>SUM(H248:H251)</f>
        <v>-6542</v>
      </c>
    </row>
    <row r="253" ht="18.75">
      <c r="H253" s="92"/>
    </row>
    <row r="254" spans="2:8" ht="18.75">
      <c r="B254" s="1" t="s">
        <v>79</v>
      </c>
      <c r="C254" s="1"/>
      <c r="D254" s="1"/>
      <c r="H254" s="92"/>
    </row>
    <row r="255" spans="2:8" ht="18.75">
      <c r="B255" s="2" t="s">
        <v>80</v>
      </c>
      <c r="H255" s="92">
        <v>-960</v>
      </c>
    </row>
    <row r="256" spans="2:8" ht="18.75">
      <c r="B256" s="2" t="s">
        <v>167</v>
      </c>
      <c r="H256" s="92">
        <v>-2545</v>
      </c>
    </row>
    <row r="257" spans="2:8" ht="18.75">
      <c r="B257" s="2" t="s">
        <v>78</v>
      </c>
      <c r="H257" s="95">
        <v>442</v>
      </c>
    </row>
    <row r="258" spans="2:8" ht="18.75">
      <c r="B258" s="2" t="s">
        <v>81</v>
      </c>
      <c r="H258" s="94">
        <f>SUM(H255:H257)</f>
        <v>-3063</v>
      </c>
    </row>
    <row r="259" ht="18.75">
      <c r="H259" s="92"/>
    </row>
    <row r="260" spans="2:8" ht="18.75">
      <c r="B260" s="1" t="s">
        <v>180</v>
      </c>
      <c r="C260" s="1"/>
      <c r="D260" s="1"/>
      <c r="H260" s="92">
        <f>H252+H258</f>
        <v>-9605</v>
      </c>
    </row>
    <row r="261" ht="18.75">
      <c r="H261" s="92"/>
    </row>
    <row r="262" spans="2:8" ht="18.75">
      <c r="B262" s="1" t="s">
        <v>82</v>
      </c>
      <c r="C262" s="1"/>
      <c r="D262" s="1"/>
      <c r="H262" s="92"/>
    </row>
    <row r="263" spans="2:8" ht="18.75">
      <c r="B263" s="1" t="s">
        <v>83</v>
      </c>
      <c r="C263" s="1"/>
      <c r="D263" s="1"/>
      <c r="H263" s="92">
        <v>74107</v>
      </c>
    </row>
    <row r="264" spans="2:8" ht="18.75">
      <c r="B264" s="1"/>
      <c r="C264" s="1"/>
      <c r="D264" s="1"/>
      <c r="H264" s="93"/>
    </row>
    <row r="265" spans="2:8" ht="18.75">
      <c r="B265" s="1" t="s">
        <v>82</v>
      </c>
      <c r="C265" s="1"/>
      <c r="D265" s="1"/>
      <c r="H265" s="92"/>
    </row>
    <row r="266" spans="2:8" ht="19.5" thickBot="1">
      <c r="B266" s="1" t="s">
        <v>84</v>
      </c>
      <c r="C266" s="1"/>
      <c r="D266" s="1"/>
      <c r="H266" s="96">
        <f>H260+H263</f>
        <v>64502</v>
      </c>
    </row>
    <row r="267" ht="19.5" thickTop="1">
      <c r="H267" s="92"/>
    </row>
    <row r="268" spans="2:8" ht="18.75">
      <c r="B268" s="2" t="s">
        <v>85</v>
      </c>
      <c r="H268" s="92"/>
    </row>
    <row r="269" ht="18.75">
      <c r="H269" s="92"/>
    </row>
    <row r="270" spans="2:8" ht="18.75">
      <c r="B270" s="2" t="s">
        <v>86</v>
      </c>
      <c r="H270" s="92">
        <v>16971</v>
      </c>
    </row>
    <row r="271" spans="2:8" ht="18.75">
      <c r="B271" s="2" t="s">
        <v>87</v>
      </c>
      <c r="H271" s="93">
        <v>62500</v>
      </c>
    </row>
    <row r="272" spans="2:8" ht="18.75">
      <c r="B272" s="2" t="s">
        <v>88</v>
      </c>
      <c r="H272" s="92">
        <f>SUM(H270:H271)</f>
        <v>79471</v>
      </c>
    </row>
    <row r="273" spans="2:8" ht="18.75">
      <c r="B273" s="2" t="s">
        <v>89</v>
      </c>
      <c r="H273" s="92">
        <v>-14969</v>
      </c>
    </row>
    <row r="274" ht="19.5" thickBot="1">
      <c r="H274" s="104">
        <f>SUM(H272:H273)</f>
        <v>64502</v>
      </c>
    </row>
    <row r="275" spans="8:11" ht="20.25" thickBot="1" thickTop="1">
      <c r="H275" s="97"/>
      <c r="K275" s="55"/>
    </row>
    <row r="276" spans="8:11" ht="18.75">
      <c r="H276" s="98"/>
      <c r="K276" s="55"/>
    </row>
    <row r="277" s="1" customFormat="1" ht="18.75">
      <c r="B277" s="1" t="s">
        <v>174</v>
      </c>
    </row>
    <row r="278" spans="2:4" s="1" customFormat="1" ht="18.75">
      <c r="B278" s="1" t="s">
        <v>128</v>
      </c>
      <c r="C278" s="2"/>
      <c r="D278" s="2"/>
    </row>
    <row r="279" spans="5:13" ht="18.75">
      <c r="E279" s="41"/>
      <c r="F279" s="41"/>
      <c r="G279" s="41"/>
      <c r="H279" s="41"/>
      <c r="I279" s="41"/>
      <c r="J279" s="41"/>
      <c r="K279" s="24"/>
      <c r="L279" s="25"/>
      <c r="M279" s="25"/>
    </row>
    <row r="280" spans="5:13" ht="18.75">
      <c r="E280" s="41"/>
      <c r="F280" s="41"/>
      <c r="G280" s="41"/>
      <c r="H280" s="41"/>
      <c r="I280" s="41"/>
      <c r="J280" s="41"/>
      <c r="K280" s="24"/>
      <c r="L280" s="25"/>
      <c r="M280" s="25"/>
    </row>
    <row r="281" spans="5:13" ht="18.75">
      <c r="E281" s="41"/>
      <c r="F281" s="41"/>
      <c r="G281" s="41"/>
      <c r="H281" s="41"/>
      <c r="I281" s="41"/>
      <c r="J281" s="41"/>
      <c r="K281" s="24"/>
      <c r="L281" s="25"/>
      <c r="M281" s="25"/>
    </row>
    <row r="282" spans="5:13" ht="18.75">
      <c r="E282" s="41"/>
      <c r="F282" s="41"/>
      <c r="G282" s="41"/>
      <c r="H282" s="41"/>
      <c r="I282" s="41"/>
      <c r="J282" s="41"/>
      <c r="K282" s="24"/>
      <c r="L282" s="25"/>
      <c r="M282" s="25"/>
    </row>
    <row r="283" spans="5:13" ht="18.75">
      <c r="E283" s="41"/>
      <c r="F283" s="41"/>
      <c r="G283" s="41"/>
      <c r="H283" s="41"/>
      <c r="I283" s="41"/>
      <c r="J283" s="41"/>
      <c r="K283" s="24"/>
      <c r="L283" s="25"/>
      <c r="M283" s="25"/>
    </row>
    <row r="284" spans="5:13" ht="18.75">
      <c r="E284" s="24"/>
      <c r="F284" s="24"/>
      <c r="G284" s="24"/>
      <c r="H284" s="24"/>
      <c r="I284" s="24"/>
      <c r="J284" s="24"/>
      <c r="K284" s="24"/>
      <c r="L284" s="25"/>
      <c r="M284" s="25"/>
    </row>
    <row r="285" spans="5:13" ht="18.75">
      <c r="E285" s="24"/>
      <c r="F285" s="24"/>
      <c r="G285" s="24"/>
      <c r="H285" s="24"/>
      <c r="I285" s="24"/>
      <c r="J285" s="24"/>
      <c r="K285" s="24"/>
      <c r="L285" s="25"/>
      <c r="M285" s="25"/>
    </row>
    <row r="286" spans="5:13" ht="18.75">
      <c r="E286" s="24"/>
      <c r="F286" s="24"/>
      <c r="G286" s="24"/>
      <c r="H286" s="24"/>
      <c r="I286" s="24"/>
      <c r="J286" s="24"/>
      <c r="K286" s="24"/>
      <c r="L286" s="25"/>
      <c r="M286" s="25"/>
    </row>
    <row r="287" spans="5:13" ht="18.75">
      <c r="E287" s="24"/>
      <c r="F287" s="24"/>
      <c r="G287" s="24"/>
      <c r="H287" s="24"/>
      <c r="I287" s="24"/>
      <c r="J287" s="24"/>
      <c r="K287" s="24"/>
      <c r="L287" s="25"/>
      <c r="M287" s="25"/>
    </row>
    <row r="288" spans="5:13" ht="18.75">
      <c r="E288" s="24"/>
      <c r="F288" s="24"/>
      <c r="G288" s="24"/>
      <c r="H288" s="24"/>
      <c r="I288" s="24"/>
      <c r="J288" s="24"/>
      <c r="K288" s="24"/>
      <c r="L288" s="25"/>
      <c r="M288" s="25"/>
    </row>
    <row r="289" spans="5:13" ht="18.75">
      <c r="E289" s="24"/>
      <c r="F289" s="24"/>
      <c r="G289" s="24"/>
      <c r="H289" s="24"/>
      <c r="I289" s="24"/>
      <c r="J289" s="24"/>
      <c r="K289" s="24"/>
      <c r="L289" s="25"/>
      <c r="M289" s="25"/>
    </row>
    <row r="290" spans="5:13" ht="18.75">
      <c r="E290" s="24"/>
      <c r="F290" s="24"/>
      <c r="G290" s="24"/>
      <c r="H290" s="24"/>
      <c r="I290" s="24"/>
      <c r="J290" s="24"/>
      <c r="K290" s="24"/>
      <c r="L290" s="25"/>
      <c r="M290" s="25"/>
    </row>
    <row r="291" spans="5:13" ht="18.75">
      <c r="E291" s="24"/>
      <c r="F291" s="24"/>
      <c r="G291" s="24"/>
      <c r="H291" s="24"/>
      <c r="I291" s="24"/>
      <c r="J291" s="24"/>
      <c r="K291" s="24"/>
      <c r="L291" s="25"/>
      <c r="M291" s="25"/>
    </row>
    <row r="292" spans="5:13" ht="18.75">
      <c r="E292" s="24"/>
      <c r="F292" s="24"/>
      <c r="G292" s="24"/>
      <c r="H292" s="24"/>
      <c r="I292" s="24"/>
      <c r="J292" s="24"/>
      <c r="K292" s="24"/>
      <c r="L292" s="25"/>
      <c r="M292" s="25"/>
    </row>
    <row r="293" spans="5:13" ht="18.75">
      <c r="E293" s="24"/>
      <c r="F293" s="24"/>
      <c r="G293" s="24"/>
      <c r="H293" s="24"/>
      <c r="I293" s="24"/>
      <c r="J293" s="24"/>
      <c r="K293" s="24"/>
      <c r="L293" s="25"/>
      <c r="M293" s="25"/>
    </row>
    <row r="294" spans="5:13" ht="18.75">
      <c r="E294" s="24"/>
      <c r="F294" s="24"/>
      <c r="G294" s="24"/>
      <c r="H294" s="24"/>
      <c r="I294" s="24"/>
      <c r="J294" s="24"/>
      <c r="K294" s="24"/>
      <c r="L294" s="25"/>
      <c r="M294" s="25"/>
    </row>
    <row r="295" spans="5:13" ht="18.75">
      <c r="E295" s="24"/>
      <c r="F295" s="24"/>
      <c r="G295" s="24"/>
      <c r="H295" s="24"/>
      <c r="I295" s="24"/>
      <c r="J295" s="24"/>
      <c r="K295" s="24"/>
      <c r="L295" s="25"/>
      <c r="M295" s="25"/>
    </row>
    <row r="296" spans="5:13" ht="18.75">
      <c r="E296" s="24"/>
      <c r="F296" s="24"/>
      <c r="G296" s="24"/>
      <c r="H296" s="24"/>
      <c r="I296" s="24"/>
      <c r="J296" s="24"/>
      <c r="K296" s="24"/>
      <c r="L296" s="25"/>
      <c r="M296" s="25"/>
    </row>
    <row r="297" spans="5:13" ht="18.75">
      <c r="E297" s="24"/>
      <c r="F297" s="24"/>
      <c r="G297" s="24"/>
      <c r="H297" s="24"/>
      <c r="I297" s="24"/>
      <c r="J297" s="24"/>
      <c r="K297" s="24"/>
      <c r="L297" s="25"/>
      <c r="M297" s="25"/>
    </row>
    <row r="298" spans="5:13" ht="18.75">
      <c r="E298" s="24"/>
      <c r="F298" s="24"/>
      <c r="G298" s="24"/>
      <c r="H298" s="24"/>
      <c r="I298" s="24"/>
      <c r="J298" s="24"/>
      <c r="K298" s="24"/>
      <c r="L298" s="25"/>
      <c r="M298" s="25"/>
    </row>
    <row r="299" spans="5:13" ht="18.75">
      <c r="E299" s="24"/>
      <c r="F299" s="24"/>
      <c r="G299" s="24"/>
      <c r="H299" s="24"/>
      <c r="I299" s="24"/>
      <c r="J299" s="24"/>
      <c r="K299" s="24"/>
      <c r="L299" s="25"/>
      <c r="M299" s="25"/>
    </row>
    <row r="300" spans="5:13" ht="18.75">
      <c r="E300" s="24"/>
      <c r="F300" s="24"/>
      <c r="G300" s="24"/>
      <c r="H300" s="24"/>
      <c r="I300" s="24"/>
      <c r="J300" s="24"/>
      <c r="K300" s="24"/>
      <c r="L300" s="25"/>
      <c r="M300" s="25"/>
    </row>
    <row r="301" spans="5:13" ht="18.75">
      <c r="E301" s="24"/>
      <c r="F301" s="24"/>
      <c r="G301" s="24"/>
      <c r="H301" s="24"/>
      <c r="I301" s="24"/>
      <c r="J301" s="24"/>
      <c r="K301" s="24"/>
      <c r="L301" s="25"/>
      <c r="M301" s="25"/>
    </row>
    <row r="302" spans="5:13" ht="18.75">
      <c r="E302" s="24"/>
      <c r="F302" s="24"/>
      <c r="G302" s="24"/>
      <c r="H302" s="24"/>
      <c r="I302" s="24"/>
      <c r="J302" s="24"/>
      <c r="K302" s="24"/>
      <c r="L302" s="25"/>
      <c r="M302" s="25"/>
    </row>
    <row r="303" spans="5:13" ht="18.75">
      <c r="E303" s="24"/>
      <c r="F303" s="24"/>
      <c r="G303" s="24"/>
      <c r="H303" s="24"/>
      <c r="I303" s="24"/>
      <c r="J303" s="24"/>
      <c r="K303" s="24"/>
      <c r="L303" s="25"/>
      <c r="M303" s="25"/>
    </row>
    <row r="304" spans="5:13" ht="18.75">
      <c r="E304" s="24"/>
      <c r="F304" s="24"/>
      <c r="G304" s="24"/>
      <c r="H304" s="24"/>
      <c r="I304" s="24"/>
      <c r="J304" s="24"/>
      <c r="K304" s="24"/>
      <c r="L304" s="25"/>
      <c r="M304" s="25"/>
    </row>
    <row r="305" spans="5:13" ht="18.75">
      <c r="E305" s="24"/>
      <c r="F305" s="24"/>
      <c r="G305" s="24"/>
      <c r="H305" s="24"/>
      <c r="I305" s="24"/>
      <c r="J305" s="24"/>
      <c r="K305" s="24"/>
      <c r="L305" s="25"/>
      <c r="M305" s="25"/>
    </row>
    <row r="306" spans="5:13" ht="18.75">
      <c r="E306" s="24"/>
      <c r="F306" s="24"/>
      <c r="G306" s="24"/>
      <c r="H306" s="24"/>
      <c r="I306" s="24"/>
      <c r="J306" s="24"/>
      <c r="K306" s="24"/>
      <c r="L306" s="25"/>
      <c r="M306" s="25"/>
    </row>
    <row r="307" spans="5:13" ht="18.75">
      <c r="E307" s="24"/>
      <c r="F307" s="24"/>
      <c r="G307" s="24"/>
      <c r="H307" s="24"/>
      <c r="I307" s="24"/>
      <c r="J307" s="24"/>
      <c r="K307" s="24"/>
      <c r="L307" s="25"/>
      <c r="M307" s="25"/>
    </row>
    <row r="308" spans="5:13" ht="18.75">
      <c r="E308" s="24"/>
      <c r="F308" s="24"/>
      <c r="G308" s="24"/>
      <c r="H308" s="24"/>
      <c r="I308" s="24"/>
      <c r="J308" s="24"/>
      <c r="K308" s="24"/>
      <c r="L308" s="25"/>
      <c r="M308" s="25"/>
    </row>
    <row r="309" spans="5:13" ht="18.75">
      <c r="E309" s="24"/>
      <c r="F309" s="24"/>
      <c r="G309" s="24"/>
      <c r="H309" s="24"/>
      <c r="I309" s="24"/>
      <c r="J309" s="24"/>
      <c r="K309" s="24"/>
      <c r="L309" s="25"/>
      <c r="M309" s="25"/>
    </row>
    <row r="310" spans="5:13" ht="18.75">
      <c r="E310" s="24"/>
      <c r="F310" s="24"/>
      <c r="G310" s="24"/>
      <c r="H310" s="24"/>
      <c r="I310" s="24"/>
      <c r="J310" s="24"/>
      <c r="K310" s="24"/>
      <c r="L310" s="25"/>
      <c r="M310" s="25"/>
    </row>
    <row r="311" spans="5:13" ht="18.75">
      <c r="E311" s="24"/>
      <c r="F311" s="24"/>
      <c r="G311" s="24"/>
      <c r="H311" s="24"/>
      <c r="I311" s="24"/>
      <c r="J311" s="24"/>
      <c r="K311" s="24"/>
      <c r="L311" s="25"/>
      <c r="M311" s="25"/>
    </row>
    <row r="312" spans="5:13" ht="18.75">
      <c r="E312" s="24"/>
      <c r="F312" s="24"/>
      <c r="G312" s="24"/>
      <c r="H312" s="24"/>
      <c r="I312" s="24"/>
      <c r="J312" s="24"/>
      <c r="K312" s="24"/>
      <c r="L312" s="25"/>
      <c r="M312" s="25"/>
    </row>
    <row r="313" spans="5:13" ht="18.75">
      <c r="E313" s="24"/>
      <c r="F313" s="24"/>
      <c r="G313" s="24"/>
      <c r="H313" s="24"/>
      <c r="I313" s="24"/>
      <c r="J313" s="24"/>
      <c r="K313" s="24"/>
      <c r="L313" s="25"/>
      <c r="M313" s="25"/>
    </row>
    <row r="314" spans="5:13" ht="18.75">
      <c r="E314" s="24"/>
      <c r="F314" s="24"/>
      <c r="G314" s="24"/>
      <c r="H314" s="24"/>
      <c r="I314" s="24"/>
      <c r="J314" s="24"/>
      <c r="K314" s="24"/>
      <c r="L314" s="25"/>
      <c r="M314" s="25"/>
    </row>
    <row r="315" spans="5:13" ht="18.75">
      <c r="E315" s="24"/>
      <c r="F315" s="24"/>
      <c r="G315" s="24"/>
      <c r="H315" s="24"/>
      <c r="I315" s="24"/>
      <c r="J315" s="24"/>
      <c r="K315" s="24"/>
      <c r="L315" s="25"/>
      <c r="M315" s="25"/>
    </row>
    <row r="316" spans="5:13" ht="18.75">
      <c r="E316" s="24"/>
      <c r="F316" s="24"/>
      <c r="G316" s="24"/>
      <c r="H316" s="24"/>
      <c r="I316" s="24"/>
      <c r="J316" s="24"/>
      <c r="K316" s="24"/>
      <c r="L316" s="25"/>
      <c r="M316" s="25"/>
    </row>
    <row r="317" spans="5:13" ht="18.75">
      <c r="E317" s="24"/>
      <c r="F317" s="24"/>
      <c r="G317" s="24"/>
      <c r="H317" s="24"/>
      <c r="I317" s="24"/>
      <c r="J317" s="24"/>
      <c r="K317" s="24"/>
      <c r="L317" s="25"/>
      <c r="M317" s="25"/>
    </row>
    <row r="318" spans="5:13" ht="18.75">
      <c r="E318" s="24"/>
      <c r="F318" s="24"/>
      <c r="G318" s="24"/>
      <c r="H318" s="24"/>
      <c r="I318" s="24"/>
      <c r="J318" s="24"/>
      <c r="K318" s="24"/>
      <c r="L318" s="25"/>
      <c r="M318" s="25"/>
    </row>
    <row r="319" spans="5:13" ht="18.75">
      <c r="E319" s="24"/>
      <c r="F319" s="24"/>
      <c r="G319" s="24"/>
      <c r="H319" s="24"/>
      <c r="I319" s="24"/>
      <c r="J319" s="24"/>
      <c r="K319" s="24"/>
      <c r="L319" s="25"/>
      <c r="M319" s="25"/>
    </row>
    <row r="320" spans="5:13" ht="18.75">
      <c r="E320" s="24"/>
      <c r="F320" s="24"/>
      <c r="G320" s="24"/>
      <c r="H320" s="24"/>
      <c r="I320" s="24"/>
      <c r="J320" s="24"/>
      <c r="K320" s="24"/>
      <c r="L320" s="25"/>
      <c r="M320" s="25"/>
    </row>
    <row r="321" spans="5:13" ht="18.75">
      <c r="E321" s="24"/>
      <c r="F321" s="24"/>
      <c r="G321" s="24"/>
      <c r="H321" s="24"/>
      <c r="I321" s="24"/>
      <c r="J321" s="24"/>
      <c r="K321" s="24"/>
      <c r="L321" s="25"/>
      <c r="M321" s="25"/>
    </row>
    <row r="322" spans="5:13" ht="18.75">
      <c r="E322" s="24"/>
      <c r="F322" s="24"/>
      <c r="G322" s="24"/>
      <c r="H322" s="24"/>
      <c r="I322" s="24"/>
      <c r="J322" s="24"/>
      <c r="K322" s="24"/>
      <c r="L322" s="25"/>
      <c r="M322" s="25"/>
    </row>
    <row r="323" spans="5:13" ht="18.75">
      <c r="E323" s="24"/>
      <c r="F323" s="24"/>
      <c r="G323" s="24"/>
      <c r="H323" s="24"/>
      <c r="I323" s="24"/>
      <c r="J323" s="24"/>
      <c r="K323" s="24"/>
      <c r="L323" s="25"/>
      <c r="M323" s="25"/>
    </row>
    <row r="324" spans="5:13" ht="18.75">
      <c r="E324" s="24"/>
      <c r="F324" s="24"/>
      <c r="G324" s="24"/>
      <c r="H324" s="24"/>
      <c r="I324" s="24"/>
      <c r="J324" s="24"/>
      <c r="K324" s="24"/>
      <c r="L324" s="25"/>
      <c r="M324" s="25"/>
    </row>
    <row r="325" spans="1:13" ht="18.75">
      <c r="A325" s="1" t="s">
        <v>90</v>
      </c>
      <c r="C325" s="1" t="s">
        <v>91</v>
      </c>
      <c r="D325" s="1"/>
      <c r="E325" s="24"/>
      <c r="F325" s="24"/>
      <c r="G325" s="24"/>
      <c r="H325" s="24"/>
      <c r="I325" s="24"/>
      <c r="J325" s="24"/>
      <c r="K325" s="24"/>
      <c r="L325" s="25"/>
      <c r="M325" s="25"/>
    </row>
    <row r="326" spans="1:13" ht="18.75">
      <c r="A326" s="1"/>
      <c r="C326" s="1"/>
      <c r="D326" s="1"/>
      <c r="E326" s="24"/>
      <c r="F326" s="24"/>
      <c r="G326" s="24"/>
      <c r="H326" s="24"/>
      <c r="I326" s="24"/>
      <c r="J326" s="24"/>
      <c r="K326" s="24"/>
      <c r="L326" s="25"/>
      <c r="M326" s="25"/>
    </row>
    <row r="327" spans="1:13" ht="18.75">
      <c r="A327" s="1"/>
      <c r="C327" s="1"/>
      <c r="D327" s="1"/>
      <c r="E327" s="24"/>
      <c r="F327" s="24"/>
      <c r="G327" s="24"/>
      <c r="H327" s="24"/>
      <c r="I327" s="24"/>
      <c r="J327" s="24"/>
      <c r="K327" s="24"/>
      <c r="L327" s="25"/>
      <c r="M327" s="25"/>
    </row>
    <row r="328" spans="3:13" ht="18.75">
      <c r="C328" s="1" t="s">
        <v>132</v>
      </c>
      <c r="E328" s="99" t="s">
        <v>92</v>
      </c>
      <c r="F328" s="99" t="s">
        <v>93</v>
      </c>
      <c r="G328" s="99"/>
      <c r="H328" s="99" t="s">
        <v>94</v>
      </c>
      <c r="I328" s="99" t="s">
        <v>95</v>
      </c>
      <c r="J328" s="99" t="s">
        <v>96</v>
      </c>
      <c r="K328" s="24"/>
      <c r="L328" s="25"/>
      <c r="M328" s="25"/>
    </row>
    <row r="329" spans="5:13" ht="18.75">
      <c r="E329" s="99" t="s">
        <v>97</v>
      </c>
      <c r="F329" s="99" t="s">
        <v>176</v>
      </c>
      <c r="G329" s="99"/>
      <c r="H329" s="99" t="s">
        <v>177</v>
      </c>
      <c r="I329" s="99"/>
      <c r="J329" s="99"/>
      <c r="K329" s="24"/>
      <c r="L329" s="25"/>
      <c r="M329" s="25"/>
    </row>
    <row r="330" spans="5:13" ht="18.75">
      <c r="E330" s="99" t="s">
        <v>98</v>
      </c>
      <c r="F330" s="99"/>
      <c r="G330" s="99"/>
      <c r="H330" s="99"/>
      <c r="I330" s="99"/>
      <c r="J330" s="99"/>
      <c r="K330" s="24"/>
      <c r="L330" s="25"/>
      <c r="M330" s="25"/>
    </row>
    <row r="331" spans="5:13" ht="18.75">
      <c r="E331" s="56" t="s">
        <v>17</v>
      </c>
      <c r="F331" s="56" t="s">
        <v>17</v>
      </c>
      <c r="G331" s="56"/>
      <c r="H331" s="56" t="s">
        <v>17</v>
      </c>
      <c r="I331" s="56" t="s">
        <v>17</v>
      </c>
      <c r="J331" s="56" t="s">
        <v>17</v>
      </c>
      <c r="K331" s="24"/>
      <c r="L331" s="25"/>
      <c r="M331" s="25"/>
    </row>
    <row r="332" spans="5:13" ht="18.75">
      <c r="E332" s="24"/>
      <c r="F332" s="24"/>
      <c r="G332" s="24"/>
      <c r="H332" s="24"/>
      <c r="I332" s="24"/>
      <c r="J332" s="24"/>
      <c r="K332" s="24"/>
      <c r="L332" s="25"/>
      <c r="M332" s="25"/>
    </row>
    <row r="333" spans="3:13" ht="18.75">
      <c r="C333" s="1" t="s">
        <v>99</v>
      </c>
      <c r="D333" s="1"/>
      <c r="E333" s="1"/>
      <c r="F333" s="24"/>
      <c r="G333" s="24"/>
      <c r="H333" s="24"/>
      <c r="I333" s="24"/>
      <c r="J333" s="24"/>
      <c r="K333" s="24"/>
      <c r="L333" s="25"/>
      <c r="M333" s="25"/>
    </row>
    <row r="334" spans="6:13" ht="18.75">
      <c r="F334" s="24"/>
      <c r="G334" s="24"/>
      <c r="H334" s="24"/>
      <c r="I334" s="24"/>
      <c r="J334" s="24"/>
      <c r="K334" s="24"/>
      <c r="L334" s="25"/>
      <c r="M334" s="25"/>
    </row>
    <row r="335" spans="3:13" ht="18.75">
      <c r="C335" s="1" t="s">
        <v>100</v>
      </c>
      <c r="D335" s="1"/>
      <c r="E335" s="1"/>
      <c r="F335" s="24"/>
      <c r="G335" s="24"/>
      <c r="H335" s="24"/>
      <c r="I335" s="24"/>
      <c r="J335" s="24"/>
      <c r="K335" s="24"/>
      <c r="L335" s="25"/>
      <c r="M335" s="25"/>
    </row>
    <row r="336" spans="4:13" ht="19.5" thickBot="1">
      <c r="D336" s="2" t="s">
        <v>101</v>
      </c>
      <c r="E336" s="57">
        <v>7056</v>
      </c>
      <c r="F336" s="57">
        <v>0</v>
      </c>
      <c r="G336" s="57"/>
      <c r="H336" s="57">
        <v>233</v>
      </c>
      <c r="I336" s="57"/>
      <c r="J336" s="57">
        <f>SUM(E336:I336)</f>
        <v>7289</v>
      </c>
      <c r="K336" s="24"/>
      <c r="L336" s="25"/>
      <c r="M336" s="25"/>
    </row>
    <row r="337" spans="5:13" ht="19.5" thickTop="1">
      <c r="E337" s="24"/>
      <c r="F337" s="24"/>
      <c r="G337" s="24"/>
      <c r="H337" s="24"/>
      <c r="I337" s="24"/>
      <c r="J337" s="24"/>
      <c r="K337" s="24"/>
      <c r="L337" s="25"/>
      <c r="M337" s="25"/>
    </row>
    <row r="338" spans="3:13" ht="18.75">
      <c r="C338" s="1" t="s">
        <v>102</v>
      </c>
      <c r="E338" s="24"/>
      <c r="F338" s="24"/>
      <c r="G338" s="24"/>
      <c r="H338" s="24"/>
      <c r="I338" s="24"/>
      <c r="J338" s="24"/>
      <c r="K338" s="24"/>
      <c r="L338" s="25"/>
      <c r="M338" s="25"/>
    </row>
    <row r="339" spans="4:13" ht="18.75">
      <c r="D339" s="2" t="s">
        <v>126</v>
      </c>
      <c r="E339" s="24">
        <v>-862</v>
      </c>
      <c r="F339" s="24">
        <v>-284</v>
      </c>
      <c r="G339" s="24"/>
      <c r="H339" s="24">
        <v>181</v>
      </c>
      <c r="I339" s="24">
        <v>-88</v>
      </c>
      <c r="J339" s="24">
        <f>SUM(E339:I339)</f>
        <v>-1053</v>
      </c>
      <c r="K339" s="24"/>
      <c r="L339" s="25"/>
      <c r="M339" s="25"/>
    </row>
    <row r="340" spans="4:13" ht="18.75">
      <c r="D340" s="2" t="s">
        <v>103</v>
      </c>
      <c r="E340" s="24">
        <v>-59</v>
      </c>
      <c r="F340" s="24">
        <v>0</v>
      </c>
      <c r="G340" s="24"/>
      <c r="H340" s="24">
        <v>0</v>
      </c>
      <c r="I340" s="24"/>
      <c r="J340" s="24">
        <f>SUM(E340:I340)</f>
        <v>-59</v>
      </c>
      <c r="K340" s="24"/>
      <c r="L340" s="25"/>
      <c r="M340" s="25"/>
    </row>
    <row r="341" spans="4:13" ht="18.75">
      <c r="D341" s="2" t="s">
        <v>24</v>
      </c>
      <c r="E341" s="24">
        <v>0</v>
      </c>
      <c r="F341" s="24">
        <v>0</v>
      </c>
      <c r="G341" s="24"/>
      <c r="H341" s="24">
        <v>0</v>
      </c>
      <c r="I341" s="24">
        <v>-84</v>
      </c>
      <c r="J341" s="24">
        <f>SUM(E341:I341)</f>
        <v>-84</v>
      </c>
      <c r="K341" s="24"/>
      <c r="L341" s="25"/>
      <c r="M341" s="25"/>
    </row>
    <row r="342" spans="4:13" ht="18.75">
      <c r="D342" s="2" t="s">
        <v>26</v>
      </c>
      <c r="E342" s="28">
        <v>-100</v>
      </c>
      <c r="F342" s="28">
        <v>0</v>
      </c>
      <c r="G342" s="28"/>
      <c r="H342" s="28">
        <v>0</v>
      </c>
      <c r="I342" s="28"/>
      <c r="J342" s="28">
        <f>SUM(E342:I342)</f>
        <v>-100</v>
      </c>
      <c r="K342" s="24"/>
      <c r="L342" s="25"/>
      <c r="M342" s="25"/>
    </row>
    <row r="343" spans="4:13" ht="18.75">
      <c r="D343" s="2" t="s">
        <v>104</v>
      </c>
      <c r="E343" s="24">
        <f>SUM(E339:E342)</f>
        <v>-1021</v>
      </c>
      <c r="F343" s="24">
        <f>SUM(F339:F342)</f>
        <v>-284</v>
      </c>
      <c r="G343" s="24"/>
      <c r="H343" s="24">
        <f>SUM(H339:H342)</f>
        <v>181</v>
      </c>
      <c r="I343" s="24">
        <f>SUM(I339:I342)</f>
        <v>-172</v>
      </c>
      <c r="J343" s="24">
        <f>SUM(J339:J342)</f>
        <v>-1296</v>
      </c>
      <c r="K343" s="24"/>
      <c r="L343" s="25"/>
      <c r="M343" s="25"/>
    </row>
    <row r="344" spans="4:13" ht="18.75">
      <c r="D344" s="2" t="s">
        <v>29</v>
      </c>
      <c r="E344" s="24">
        <v>0</v>
      </c>
      <c r="F344" s="24">
        <v>0</v>
      </c>
      <c r="G344" s="24"/>
      <c r="H344" s="24">
        <v>0</v>
      </c>
      <c r="I344" s="24">
        <v>15</v>
      </c>
      <c r="J344" s="24">
        <f>SUM(E344:I344)</f>
        <v>15</v>
      </c>
      <c r="K344" s="24"/>
      <c r="L344" s="25"/>
      <c r="M344" s="25"/>
    </row>
    <row r="345" spans="4:13" ht="19.5" thickBot="1">
      <c r="D345" s="2" t="s">
        <v>105</v>
      </c>
      <c r="E345" s="58">
        <f>SUM(E343:E344)</f>
        <v>-1021</v>
      </c>
      <c r="F345" s="58">
        <f>SUM(F343:F344)</f>
        <v>-284</v>
      </c>
      <c r="G345" s="58"/>
      <c r="H345" s="58">
        <f>SUM(H343:H344)</f>
        <v>181</v>
      </c>
      <c r="I345" s="58">
        <f>SUM(I343:I344)</f>
        <v>-157</v>
      </c>
      <c r="J345" s="58">
        <f>SUM(J343:J344)</f>
        <v>-1281</v>
      </c>
      <c r="K345" s="24"/>
      <c r="L345" s="25"/>
      <c r="M345" s="25"/>
    </row>
    <row r="346" spans="5:13" ht="19.5" thickTop="1">
      <c r="E346" s="24"/>
      <c r="F346" s="24"/>
      <c r="G346" s="24"/>
      <c r="H346" s="24"/>
      <c r="I346" s="24"/>
      <c r="J346" s="24"/>
      <c r="K346" s="24"/>
      <c r="L346" s="25"/>
      <c r="M346" s="25"/>
    </row>
    <row r="347" spans="3:13" ht="18.75">
      <c r="C347" s="1" t="s">
        <v>106</v>
      </c>
      <c r="E347" s="24"/>
      <c r="F347" s="24"/>
      <c r="G347" s="24"/>
      <c r="H347" s="24"/>
      <c r="I347" s="24"/>
      <c r="J347" s="24"/>
      <c r="K347" s="24"/>
      <c r="L347" s="25"/>
      <c r="M347" s="25"/>
    </row>
    <row r="348" spans="5:13" ht="18.75">
      <c r="E348" s="24"/>
      <c r="F348" s="24"/>
      <c r="G348" s="24"/>
      <c r="H348" s="24"/>
      <c r="I348" s="24"/>
      <c r="J348" s="24"/>
      <c r="K348" s="24"/>
      <c r="L348" s="25"/>
      <c r="M348" s="25"/>
    </row>
    <row r="349" spans="3:13" ht="18.75">
      <c r="C349" s="1" t="s">
        <v>107</v>
      </c>
      <c r="E349" s="24"/>
      <c r="F349" s="24"/>
      <c r="G349" s="24"/>
      <c r="H349" s="24"/>
      <c r="I349" s="24"/>
      <c r="J349" s="24"/>
      <c r="K349" s="24"/>
      <c r="L349" s="25"/>
      <c r="M349" s="25"/>
    </row>
    <row r="350" spans="4:13" ht="18.75">
      <c r="D350" s="2" t="s">
        <v>107</v>
      </c>
      <c r="E350" s="24">
        <v>412987</v>
      </c>
      <c r="F350" s="24">
        <v>347683</v>
      </c>
      <c r="G350" s="24"/>
      <c r="H350" s="24">
        <f>10743+139</f>
        <v>10882</v>
      </c>
      <c r="I350" s="24">
        <v>-408148</v>
      </c>
      <c r="J350" s="24">
        <f>SUM(E350:I350)</f>
        <v>363404</v>
      </c>
      <c r="K350" s="24"/>
      <c r="L350" s="25"/>
      <c r="M350" s="25"/>
    </row>
    <row r="351" spans="4:13" ht="18.75">
      <c r="D351" s="2" t="s">
        <v>108</v>
      </c>
      <c r="K351" s="24"/>
      <c r="L351" s="25"/>
      <c r="M351" s="25"/>
    </row>
    <row r="352" spans="4:13" ht="18.75">
      <c r="D352" s="2" t="s">
        <v>109</v>
      </c>
      <c r="E352" s="24">
        <v>0</v>
      </c>
      <c r="F352" s="24">
        <v>21052</v>
      </c>
      <c r="G352" s="24"/>
      <c r="H352" s="24">
        <v>0</v>
      </c>
      <c r="I352" s="24">
        <v>-533</v>
      </c>
      <c r="J352" s="24">
        <f>SUM(E352:I352)</f>
        <v>20519</v>
      </c>
      <c r="K352" s="24"/>
      <c r="L352" s="25"/>
      <c r="M352" s="25"/>
    </row>
    <row r="353" spans="4:13" ht="19.5" thickBot="1">
      <c r="D353" s="2" t="s">
        <v>110</v>
      </c>
      <c r="E353" s="58">
        <f>SUM(E350:E352)</f>
        <v>412987</v>
      </c>
      <c r="F353" s="58">
        <f>SUM(F350:F352)</f>
        <v>368735</v>
      </c>
      <c r="G353" s="58"/>
      <c r="H353" s="58">
        <f>SUM(H350:H352)</f>
        <v>10882</v>
      </c>
      <c r="I353" s="58">
        <f>SUM(I350:I352)</f>
        <v>-408681</v>
      </c>
      <c r="J353" s="58">
        <f>SUM(J350:J352)</f>
        <v>383923</v>
      </c>
      <c r="K353" s="24"/>
      <c r="L353" s="25"/>
      <c r="M353" s="25"/>
    </row>
    <row r="354" spans="3:13" ht="19.5" thickTop="1">
      <c r="C354" s="1" t="s">
        <v>111</v>
      </c>
      <c r="E354" s="24"/>
      <c r="F354" s="24"/>
      <c r="G354" s="24"/>
      <c r="H354" s="24"/>
      <c r="I354" s="24"/>
      <c r="J354" s="24"/>
      <c r="K354" s="24"/>
      <c r="L354" s="25"/>
      <c r="M354" s="25"/>
    </row>
    <row r="355" spans="4:13" ht="19.5" thickBot="1">
      <c r="D355" s="2" t="s">
        <v>112</v>
      </c>
      <c r="E355" s="57">
        <v>148712</v>
      </c>
      <c r="F355" s="57">
        <v>73078</v>
      </c>
      <c r="G355" s="57"/>
      <c r="H355" s="57">
        <v>10594</v>
      </c>
      <c r="I355" s="57">
        <v>-84313</v>
      </c>
      <c r="J355" s="57">
        <f>SUM(E355:I355)</f>
        <v>148071</v>
      </c>
      <c r="K355" s="24"/>
      <c r="L355" s="25"/>
      <c r="M355" s="25"/>
    </row>
    <row r="356" spans="5:13" ht="19.5" thickTop="1">
      <c r="E356" s="24"/>
      <c r="F356" s="24"/>
      <c r="G356" s="24"/>
      <c r="H356" s="24"/>
      <c r="I356" s="24"/>
      <c r="J356" s="24"/>
      <c r="K356" s="24"/>
      <c r="L356" s="25"/>
      <c r="M356" s="25"/>
    </row>
    <row r="357" spans="3:13" ht="18.75">
      <c r="C357" s="1" t="s">
        <v>113</v>
      </c>
      <c r="E357" s="24"/>
      <c r="F357" s="24"/>
      <c r="G357" s="24"/>
      <c r="H357" s="24"/>
      <c r="I357" s="24"/>
      <c r="J357" s="24"/>
      <c r="K357" s="24"/>
      <c r="L357" s="25"/>
      <c r="M357" s="25"/>
    </row>
    <row r="358" spans="5:13" ht="18.75">
      <c r="E358" s="24"/>
      <c r="F358" s="24"/>
      <c r="G358" s="24"/>
      <c r="H358" s="24"/>
      <c r="I358" s="24"/>
      <c r="J358" s="24"/>
      <c r="K358" s="24"/>
      <c r="L358" s="25"/>
      <c r="M358" s="25"/>
    </row>
    <row r="359" spans="4:13" ht="18.75">
      <c r="D359" s="2" t="s">
        <v>114</v>
      </c>
      <c r="E359" s="24">
        <v>960</v>
      </c>
      <c r="F359" s="24">
        <v>0</v>
      </c>
      <c r="G359" s="24"/>
      <c r="H359" s="24">
        <v>0</v>
      </c>
      <c r="I359" s="24">
        <v>0</v>
      </c>
      <c r="J359" s="24">
        <f>SUM(E359:I359)</f>
        <v>960</v>
      </c>
      <c r="K359" s="24"/>
      <c r="L359" s="25"/>
      <c r="M359" s="25"/>
    </row>
    <row r="360" spans="4:13" ht="18.75">
      <c r="D360" s="2" t="s">
        <v>73</v>
      </c>
      <c r="E360" s="24">
        <f>1233-14-26</f>
        <v>1193</v>
      </c>
      <c r="F360" s="24">
        <v>14</v>
      </c>
      <c r="G360" s="24"/>
      <c r="H360" s="24">
        <v>26</v>
      </c>
      <c r="I360" s="24">
        <v>0</v>
      </c>
      <c r="J360" s="24">
        <f>SUM(E360:I360)</f>
        <v>1233</v>
      </c>
      <c r="K360" s="24"/>
      <c r="L360" s="25"/>
      <c r="M360" s="25"/>
    </row>
    <row r="361" spans="4:13" ht="18.75">
      <c r="D361" s="2" t="s">
        <v>115</v>
      </c>
      <c r="E361" s="24">
        <v>613</v>
      </c>
      <c r="F361" s="24">
        <v>0</v>
      </c>
      <c r="G361" s="24"/>
      <c r="H361" s="24">
        <v>0</v>
      </c>
      <c r="I361" s="24">
        <v>88</v>
      </c>
      <c r="J361" s="24">
        <f>SUM(E361:I361)</f>
        <v>701</v>
      </c>
      <c r="K361" s="24"/>
      <c r="L361" s="25"/>
      <c r="M361" s="25"/>
    </row>
    <row r="362" spans="5:13" ht="18.75">
      <c r="E362" s="24"/>
      <c r="F362" s="24"/>
      <c r="G362" s="24"/>
      <c r="H362" s="24"/>
      <c r="I362" s="24"/>
      <c r="J362" s="24"/>
      <c r="K362" s="24"/>
      <c r="L362" s="25"/>
      <c r="M362" s="25"/>
    </row>
    <row r="363" spans="5:13" ht="18.75">
      <c r="E363" s="24"/>
      <c r="F363" s="24"/>
      <c r="G363" s="24"/>
      <c r="H363" s="24"/>
      <c r="I363" s="24"/>
      <c r="J363" s="24"/>
      <c r="K363" s="24"/>
      <c r="L363" s="25"/>
      <c r="M363" s="25"/>
    </row>
    <row r="364" spans="1:13" ht="18.75">
      <c r="A364" s="2" t="s">
        <v>116</v>
      </c>
      <c r="E364" s="24"/>
      <c r="F364" s="24"/>
      <c r="G364" s="24"/>
      <c r="H364" s="24"/>
      <c r="I364" s="24"/>
      <c r="J364" s="24"/>
      <c r="K364" s="24"/>
      <c r="L364" s="25"/>
      <c r="M364" s="25"/>
    </row>
    <row r="365" spans="5:13" ht="18.75">
      <c r="E365" s="24"/>
      <c r="F365" s="24"/>
      <c r="G365" s="24"/>
      <c r="H365" s="24"/>
      <c r="I365" s="24"/>
      <c r="J365" s="24"/>
      <c r="K365" s="24"/>
      <c r="L365" s="25"/>
      <c r="M365" s="25"/>
    </row>
    <row r="366" spans="5:13" ht="18.75">
      <c r="E366" s="24"/>
      <c r="F366" s="24"/>
      <c r="G366" s="24"/>
      <c r="H366" s="24"/>
      <c r="I366" s="24"/>
      <c r="J366" s="24"/>
      <c r="K366" s="24"/>
      <c r="L366" s="25"/>
      <c r="M366" s="25"/>
    </row>
    <row r="367" spans="5:13" ht="18.75">
      <c r="E367" s="24"/>
      <c r="F367" s="24"/>
      <c r="G367" s="24"/>
      <c r="H367" s="24"/>
      <c r="I367" s="24"/>
      <c r="J367" s="24"/>
      <c r="K367" s="24"/>
      <c r="L367" s="25"/>
      <c r="M367" s="25"/>
    </row>
    <row r="368" spans="5:13" ht="18.75">
      <c r="E368" s="24"/>
      <c r="F368" s="24"/>
      <c r="G368" s="24"/>
      <c r="H368" s="24"/>
      <c r="I368" s="24"/>
      <c r="J368" s="24"/>
      <c r="K368" s="24"/>
      <c r="L368" s="25"/>
      <c r="M368" s="25"/>
    </row>
    <row r="369" spans="5:13" ht="18.75">
      <c r="E369" s="24"/>
      <c r="F369" s="24"/>
      <c r="G369" s="24"/>
      <c r="H369" s="24"/>
      <c r="I369" s="24"/>
      <c r="J369" s="24"/>
      <c r="K369" s="24"/>
      <c r="L369" s="25"/>
      <c r="M369" s="25"/>
    </row>
    <row r="370" spans="5:13" ht="18.75">
      <c r="E370" s="24"/>
      <c r="F370" s="24"/>
      <c r="G370" s="24"/>
      <c r="H370" s="24"/>
      <c r="I370" s="24"/>
      <c r="J370" s="24"/>
      <c r="K370" s="24"/>
      <c r="L370" s="25"/>
      <c r="M370" s="25"/>
    </row>
    <row r="371" spans="5:13" ht="18.75">
      <c r="E371" s="24"/>
      <c r="F371" s="24"/>
      <c r="G371" s="24"/>
      <c r="H371" s="24"/>
      <c r="I371" s="24"/>
      <c r="J371" s="24"/>
      <c r="K371" s="24"/>
      <c r="L371" s="25"/>
      <c r="M371" s="25"/>
    </row>
    <row r="372" spans="5:13" ht="18.75">
      <c r="E372" s="24"/>
      <c r="F372" s="24"/>
      <c r="G372" s="24"/>
      <c r="H372" s="24"/>
      <c r="I372" s="24"/>
      <c r="J372" s="24"/>
      <c r="K372" s="24"/>
      <c r="L372" s="25"/>
      <c r="M372" s="25"/>
    </row>
    <row r="373" spans="5:13" ht="18.75">
      <c r="E373" s="24"/>
      <c r="F373" s="24"/>
      <c r="G373" s="24"/>
      <c r="H373" s="24"/>
      <c r="I373" s="24"/>
      <c r="J373" s="24"/>
      <c r="K373" s="24"/>
      <c r="L373" s="25"/>
      <c r="M373" s="25"/>
    </row>
    <row r="374" spans="5:13" ht="18.75">
      <c r="E374" s="24"/>
      <c r="F374" s="24"/>
      <c r="G374" s="24"/>
      <c r="H374" s="24"/>
      <c r="I374" s="24"/>
      <c r="J374" s="24"/>
      <c r="K374" s="24"/>
      <c r="L374" s="25"/>
      <c r="M374" s="25"/>
    </row>
    <row r="375" spans="5:13" ht="18.75">
      <c r="E375" s="24"/>
      <c r="F375" s="24"/>
      <c r="G375" s="24"/>
      <c r="H375" s="24"/>
      <c r="I375" s="24"/>
      <c r="J375" s="24"/>
      <c r="K375" s="24"/>
      <c r="L375" s="25"/>
      <c r="M375" s="25"/>
    </row>
    <row r="376" spans="5:13" ht="18.75">
      <c r="E376" s="24"/>
      <c r="F376" s="24"/>
      <c r="G376" s="24"/>
      <c r="H376" s="24"/>
      <c r="I376" s="24"/>
      <c r="J376" s="24"/>
      <c r="K376" s="24"/>
      <c r="L376" s="25"/>
      <c r="M376" s="25"/>
    </row>
    <row r="377" spans="5:13" ht="18.75">
      <c r="E377" s="24"/>
      <c r="F377" s="24"/>
      <c r="G377" s="24"/>
      <c r="H377" s="24"/>
      <c r="I377" s="24"/>
      <c r="J377" s="24"/>
      <c r="K377" s="24"/>
      <c r="L377" s="25"/>
      <c r="M377" s="25"/>
    </row>
    <row r="378" spans="5:13" ht="18.75">
      <c r="E378" s="24"/>
      <c r="F378" s="24"/>
      <c r="G378" s="24"/>
      <c r="H378" s="24"/>
      <c r="I378" s="24"/>
      <c r="J378" s="24"/>
      <c r="K378" s="24"/>
      <c r="L378" s="25"/>
      <c r="M378" s="25"/>
    </row>
    <row r="379" spans="5:13" ht="18.75">
      <c r="E379" s="24"/>
      <c r="F379" s="24"/>
      <c r="G379" s="24"/>
      <c r="H379" s="24"/>
      <c r="I379" s="24"/>
      <c r="J379" s="24"/>
      <c r="K379" s="24"/>
      <c r="L379" s="25"/>
      <c r="M379" s="25"/>
    </row>
    <row r="380" spans="5:13" ht="18.75">
      <c r="E380" s="24"/>
      <c r="F380" s="24"/>
      <c r="G380" s="24"/>
      <c r="H380" s="24"/>
      <c r="I380" s="24"/>
      <c r="J380" s="24"/>
      <c r="K380" s="24"/>
      <c r="L380" s="25"/>
      <c r="M380" s="25"/>
    </row>
    <row r="381" spans="5:13" ht="18.75">
      <c r="E381" s="24"/>
      <c r="F381" s="24"/>
      <c r="G381" s="24"/>
      <c r="H381" s="24"/>
      <c r="I381" s="24"/>
      <c r="J381" s="24"/>
      <c r="K381" s="24"/>
      <c r="L381" s="25"/>
      <c r="M381" s="25"/>
    </row>
    <row r="382" spans="5:13" ht="18.75">
      <c r="E382" s="24"/>
      <c r="F382" s="24"/>
      <c r="G382" s="24"/>
      <c r="H382" s="24"/>
      <c r="I382" s="24"/>
      <c r="J382" s="24"/>
      <c r="K382" s="24"/>
      <c r="L382" s="25"/>
      <c r="M382" s="25"/>
    </row>
    <row r="383" spans="5:13" ht="18.75">
      <c r="E383" s="24"/>
      <c r="F383" s="24"/>
      <c r="G383" s="24"/>
      <c r="H383" s="24"/>
      <c r="I383" s="24"/>
      <c r="J383" s="24"/>
      <c r="K383" s="24"/>
      <c r="L383" s="25"/>
      <c r="M383" s="25"/>
    </row>
    <row r="384" spans="5:13" ht="18.75">
      <c r="E384" s="24"/>
      <c r="F384" s="24"/>
      <c r="G384" s="24"/>
      <c r="H384" s="24"/>
      <c r="I384" s="24"/>
      <c r="J384" s="24"/>
      <c r="K384" s="24"/>
      <c r="L384" s="25"/>
      <c r="M384" s="25"/>
    </row>
    <row r="385" spans="5:13" ht="18.75">
      <c r="E385" s="24"/>
      <c r="F385" s="24"/>
      <c r="G385" s="24"/>
      <c r="H385" s="24"/>
      <c r="I385" s="24"/>
      <c r="J385" s="24"/>
      <c r="K385" s="24"/>
      <c r="L385" s="25"/>
      <c r="M385" s="25"/>
    </row>
    <row r="386" spans="5:13" ht="18.75">
      <c r="E386" s="24"/>
      <c r="F386" s="24"/>
      <c r="G386" s="24"/>
      <c r="H386" s="24"/>
      <c r="I386" s="24"/>
      <c r="J386" s="24"/>
      <c r="K386" s="24"/>
      <c r="L386" s="25"/>
      <c r="M386" s="25"/>
    </row>
    <row r="387" spans="5:13" ht="18.75">
      <c r="E387" s="24"/>
      <c r="F387" s="24"/>
      <c r="G387" s="24"/>
      <c r="H387" s="24"/>
      <c r="I387" s="24"/>
      <c r="J387" s="24"/>
      <c r="K387" s="24"/>
      <c r="L387" s="25"/>
      <c r="M387" s="25"/>
    </row>
    <row r="388" spans="5:13" ht="18.75">
      <c r="E388" s="24"/>
      <c r="F388" s="24"/>
      <c r="G388" s="24"/>
      <c r="H388" s="24"/>
      <c r="I388" s="24"/>
      <c r="J388" s="24"/>
      <c r="K388" s="24"/>
      <c r="L388" s="25"/>
      <c r="M388" s="25"/>
    </row>
    <row r="389" spans="5:13" ht="18.75">
      <c r="E389" s="24"/>
      <c r="F389" s="24"/>
      <c r="G389" s="24"/>
      <c r="H389" s="24"/>
      <c r="I389" s="24"/>
      <c r="J389" s="24"/>
      <c r="K389" s="24"/>
      <c r="L389" s="25"/>
      <c r="M389" s="25"/>
    </row>
    <row r="390" spans="5:13" ht="18.75">
      <c r="E390" s="24"/>
      <c r="F390" s="24"/>
      <c r="G390" s="24"/>
      <c r="H390" s="24"/>
      <c r="I390" s="24"/>
      <c r="J390" s="24"/>
      <c r="K390" s="24"/>
      <c r="L390" s="25"/>
      <c r="M390" s="25"/>
    </row>
    <row r="391" spans="5:13" ht="18.75">
      <c r="E391" s="24"/>
      <c r="F391" s="24"/>
      <c r="G391" s="24"/>
      <c r="H391" s="24"/>
      <c r="I391" s="24"/>
      <c r="J391" s="24"/>
      <c r="K391" s="24"/>
      <c r="L391" s="25"/>
      <c r="M391" s="25"/>
    </row>
    <row r="392" spans="5:13" ht="18.75">
      <c r="E392" s="24"/>
      <c r="F392" s="24"/>
      <c r="G392" s="24"/>
      <c r="H392" s="24"/>
      <c r="I392" s="24"/>
      <c r="J392" s="24"/>
      <c r="K392" s="24"/>
      <c r="L392" s="25"/>
      <c r="M392" s="25"/>
    </row>
    <row r="393" spans="5:13" ht="18.75">
      <c r="E393" s="24"/>
      <c r="F393" s="24"/>
      <c r="G393" s="24"/>
      <c r="H393" s="24"/>
      <c r="I393" s="24"/>
      <c r="J393" s="24"/>
      <c r="K393" s="24"/>
      <c r="L393" s="25"/>
      <c r="M393" s="25"/>
    </row>
    <row r="394" spans="5:13" ht="18.75">
      <c r="E394" s="24"/>
      <c r="F394" s="24"/>
      <c r="G394" s="24"/>
      <c r="H394" s="24"/>
      <c r="I394" s="24"/>
      <c r="J394" s="24"/>
      <c r="K394" s="24"/>
      <c r="L394" s="25"/>
      <c r="M394" s="25"/>
    </row>
    <row r="395" spans="5:13" ht="18.75">
      <c r="E395" s="24"/>
      <c r="F395" s="24"/>
      <c r="G395" s="24"/>
      <c r="H395" s="24"/>
      <c r="I395" s="24"/>
      <c r="J395" s="24"/>
      <c r="K395" s="24"/>
      <c r="L395" s="25"/>
      <c r="M395" s="25"/>
    </row>
    <row r="396" spans="5:13" ht="18.75">
      <c r="E396" s="24"/>
      <c r="F396" s="24"/>
      <c r="G396" s="24"/>
      <c r="H396" s="24"/>
      <c r="I396" s="24"/>
      <c r="J396" s="24"/>
      <c r="K396" s="24"/>
      <c r="L396" s="25"/>
      <c r="M396" s="25"/>
    </row>
    <row r="397" spans="1:13" ht="18.75">
      <c r="A397" s="1" t="s">
        <v>117</v>
      </c>
      <c r="C397" s="1" t="s">
        <v>26</v>
      </c>
      <c r="F397" s="24"/>
      <c r="G397" s="24"/>
      <c r="H397" s="24"/>
      <c r="I397" s="24"/>
      <c r="J397" s="24"/>
      <c r="K397" s="24"/>
      <c r="L397" s="25"/>
      <c r="M397" s="25"/>
    </row>
    <row r="398" spans="5:13" ht="18.75">
      <c r="E398" s="24"/>
      <c r="F398" s="24"/>
      <c r="G398" s="24"/>
      <c r="H398" s="24"/>
      <c r="I398" s="24"/>
      <c r="J398" s="24"/>
      <c r="K398" s="24"/>
      <c r="L398" s="25"/>
      <c r="M398" s="25"/>
    </row>
    <row r="399" spans="3:13" ht="18.75">
      <c r="C399" s="2" t="s">
        <v>118</v>
      </c>
      <c r="E399" s="24"/>
      <c r="F399" s="24"/>
      <c r="G399" s="24"/>
      <c r="H399" s="24"/>
      <c r="I399" s="24"/>
      <c r="J399" s="24"/>
      <c r="K399" s="24"/>
      <c r="L399" s="25"/>
      <c r="M399" s="25"/>
    </row>
    <row r="400" spans="5:13" ht="18.75">
      <c r="E400" s="24"/>
      <c r="F400" s="24"/>
      <c r="G400" s="24"/>
      <c r="H400" s="28"/>
      <c r="I400" s="24"/>
      <c r="J400" s="24"/>
      <c r="K400" s="24"/>
      <c r="L400" s="25"/>
      <c r="M400" s="25"/>
    </row>
    <row r="401" spans="3:13" ht="18.75">
      <c r="C401" s="59"/>
      <c r="D401" s="60"/>
      <c r="E401" s="61"/>
      <c r="F401" s="62" t="s">
        <v>119</v>
      </c>
      <c r="G401" s="63"/>
      <c r="H401" s="64" t="s">
        <v>120</v>
      </c>
      <c r="I401" s="24"/>
      <c r="J401" s="24"/>
      <c r="K401" s="24"/>
      <c r="L401" s="25"/>
      <c r="M401" s="25"/>
    </row>
    <row r="402" spans="3:13" ht="18.75">
      <c r="C402" s="65"/>
      <c r="D402" s="66"/>
      <c r="E402" s="67"/>
      <c r="F402" s="64"/>
      <c r="G402" s="64"/>
      <c r="H402" s="64" t="s">
        <v>121</v>
      </c>
      <c r="I402" s="24"/>
      <c r="J402" s="24"/>
      <c r="K402" s="24"/>
      <c r="L402" s="25"/>
      <c r="M402" s="25"/>
    </row>
    <row r="403" spans="3:13" ht="18.75">
      <c r="C403" s="65"/>
      <c r="D403" s="66"/>
      <c r="E403" s="67"/>
      <c r="F403" s="68" t="s">
        <v>15</v>
      </c>
      <c r="G403" s="68"/>
      <c r="H403" s="69" t="s">
        <v>15</v>
      </c>
      <c r="I403" s="24"/>
      <c r="J403" s="24"/>
      <c r="K403" s="24"/>
      <c r="L403" s="25"/>
      <c r="M403" s="25"/>
    </row>
    <row r="404" spans="3:13" ht="18.75">
      <c r="C404" s="70"/>
      <c r="D404" s="71"/>
      <c r="E404" s="72"/>
      <c r="F404" s="73" t="s">
        <v>17</v>
      </c>
      <c r="G404" s="73"/>
      <c r="H404" s="73" t="s">
        <v>17</v>
      </c>
      <c r="I404" s="24"/>
      <c r="J404" s="24"/>
      <c r="K404" s="24"/>
      <c r="L404" s="25"/>
      <c r="M404" s="25"/>
    </row>
    <row r="405" spans="3:13" ht="18.75">
      <c r="C405" s="74" t="s">
        <v>122</v>
      </c>
      <c r="D405" s="75" t="s">
        <v>123</v>
      </c>
      <c r="E405" s="76"/>
      <c r="F405" s="77">
        <v>100</v>
      </c>
      <c r="G405" s="77"/>
      <c r="H405" s="77">
        <v>100</v>
      </c>
      <c r="I405" s="24"/>
      <c r="J405" s="24"/>
      <c r="K405" s="24"/>
      <c r="L405" s="25"/>
      <c r="M405" s="25"/>
    </row>
    <row r="406" spans="3:13" ht="18.75">
      <c r="C406" s="74" t="s">
        <v>124</v>
      </c>
      <c r="D406" s="75" t="s">
        <v>125</v>
      </c>
      <c r="E406" s="76"/>
      <c r="F406" s="77">
        <v>0</v>
      </c>
      <c r="G406" s="77"/>
      <c r="H406" s="77">
        <v>0</v>
      </c>
      <c r="I406" s="24"/>
      <c r="J406" s="24"/>
      <c r="K406" s="24"/>
      <c r="L406" s="25"/>
      <c r="M406" s="25"/>
    </row>
    <row r="407" spans="3:13" ht="19.5" thickBot="1">
      <c r="C407" s="74"/>
      <c r="D407" s="75"/>
      <c r="E407" s="76"/>
      <c r="F407" s="78">
        <f>SUM(F405:F406)</f>
        <v>100</v>
      </c>
      <c r="G407" s="78"/>
      <c r="H407" s="78">
        <f>SUM(H405:H406)</f>
        <v>100</v>
      </c>
      <c r="I407" s="24"/>
      <c r="J407" s="24"/>
      <c r="K407" s="24"/>
      <c r="L407" s="25"/>
      <c r="M407" s="25"/>
    </row>
    <row r="408" spans="5:13" ht="19.5" thickTop="1">
      <c r="E408" s="24"/>
      <c r="F408" s="24"/>
      <c r="G408" s="24"/>
      <c r="H408" s="24"/>
      <c r="I408" s="24"/>
      <c r="J408" s="24"/>
      <c r="K408" s="24"/>
      <c r="L408" s="25"/>
      <c r="M408" s="25"/>
    </row>
    <row r="409" spans="5:13" ht="18.75">
      <c r="E409" s="24"/>
      <c r="F409" s="24"/>
      <c r="G409" s="24"/>
      <c r="H409" s="24"/>
      <c r="I409" s="24"/>
      <c r="J409" s="24"/>
      <c r="K409" s="24"/>
      <c r="L409" s="25"/>
      <c r="M409" s="25"/>
    </row>
    <row r="410" spans="5:13" ht="18.75">
      <c r="E410" s="24"/>
      <c r="F410" s="24"/>
      <c r="G410" s="24"/>
      <c r="H410" s="24"/>
      <c r="I410" s="24"/>
      <c r="J410" s="24"/>
      <c r="K410" s="24"/>
      <c r="L410" s="25"/>
      <c r="M410" s="25"/>
    </row>
    <row r="411" spans="5:13" ht="18.75">
      <c r="E411" s="24"/>
      <c r="F411" s="24"/>
      <c r="G411" s="24"/>
      <c r="H411" s="24"/>
      <c r="I411" s="24"/>
      <c r="J411" s="24"/>
      <c r="K411" s="24"/>
      <c r="L411" s="25"/>
      <c r="M411" s="25"/>
    </row>
    <row r="412" spans="5:13" ht="18.75">
      <c r="E412" s="24"/>
      <c r="F412" s="24"/>
      <c r="G412" s="24"/>
      <c r="H412" s="24"/>
      <c r="I412" s="24"/>
      <c r="J412" s="24"/>
      <c r="K412" s="24"/>
      <c r="L412" s="25"/>
      <c r="M412" s="25"/>
    </row>
    <row r="413" spans="5:13" ht="18.75">
      <c r="E413" s="24"/>
      <c r="F413" s="24"/>
      <c r="G413" s="24"/>
      <c r="H413" s="24"/>
      <c r="I413" s="24"/>
      <c r="J413" s="24"/>
      <c r="K413" s="24"/>
      <c r="L413" s="25"/>
      <c r="M413" s="25"/>
    </row>
    <row r="414" spans="5:13" ht="18.75">
      <c r="E414" s="24"/>
      <c r="F414" s="24"/>
      <c r="G414" s="24"/>
      <c r="H414" s="24"/>
      <c r="I414" s="24"/>
      <c r="J414" s="24"/>
      <c r="K414" s="24"/>
      <c r="L414" s="25"/>
      <c r="M414" s="25"/>
    </row>
    <row r="415" spans="5:13" ht="18.75">
      <c r="E415" s="24"/>
      <c r="F415" s="24"/>
      <c r="G415" s="24"/>
      <c r="H415" s="24"/>
      <c r="I415" s="24"/>
      <c r="J415" s="24"/>
      <c r="K415" s="24"/>
      <c r="L415" s="25"/>
      <c r="M415" s="25"/>
    </row>
    <row r="416" spans="5:13" ht="18.75">
      <c r="E416" s="24"/>
      <c r="F416" s="24"/>
      <c r="G416" s="24"/>
      <c r="H416" s="24"/>
      <c r="I416" s="24"/>
      <c r="J416" s="24"/>
      <c r="K416" s="24"/>
      <c r="L416" s="25"/>
      <c r="M416" s="25"/>
    </row>
    <row r="417" spans="5:13" ht="18.75">
      <c r="E417" s="24"/>
      <c r="F417" s="24"/>
      <c r="G417" s="24"/>
      <c r="H417" s="24"/>
      <c r="I417" s="24"/>
      <c r="J417" s="24"/>
      <c r="K417" s="24"/>
      <c r="L417" s="25"/>
      <c r="M417" s="25"/>
    </row>
    <row r="418" spans="5:13" ht="18.75">
      <c r="E418" s="24"/>
      <c r="F418" s="24"/>
      <c r="G418" s="24"/>
      <c r="H418" s="24"/>
      <c r="I418" s="24"/>
      <c r="J418" s="24"/>
      <c r="K418" s="24"/>
      <c r="L418" s="25"/>
      <c r="M418" s="25"/>
    </row>
    <row r="419" spans="5:13" ht="18.75">
      <c r="E419" s="24"/>
      <c r="F419" s="24"/>
      <c r="G419" s="24"/>
      <c r="H419" s="24"/>
      <c r="I419" s="24"/>
      <c r="J419" s="24"/>
      <c r="K419" s="24"/>
      <c r="L419" s="25"/>
      <c r="M419" s="25"/>
    </row>
    <row r="420" spans="5:13" ht="18.75">
      <c r="E420" s="24"/>
      <c r="F420" s="24"/>
      <c r="G420" s="24"/>
      <c r="H420" s="24"/>
      <c r="I420" s="24"/>
      <c r="J420" s="24"/>
      <c r="K420" s="24"/>
      <c r="L420" s="25"/>
      <c r="M420" s="25"/>
    </row>
    <row r="421" spans="5:13" ht="18.75">
      <c r="E421" s="24"/>
      <c r="F421" s="24"/>
      <c r="G421" s="24"/>
      <c r="H421" s="24"/>
      <c r="I421" s="24"/>
      <c r="J421" s="24"/>
      <c r="K421" s="24"/>
      <c r="L421" s="25"/>
      <c r="M421" s="25"/>
    </row>
    <row r="422" spans="5:13" ht="18.75">
      <c r="E422" s="24"/>
      <c r="F422" s="24"/>
      <c r="G422" s="24"/>
      <c r="H422" s="24"/>
      <c r="I422" s="24"/>
      <c r="J422" s="24"/>
      <c r="K422" s="24"/>
      <c r="L422" s="25"/>
      <c r="M422" s="25"/>
    </row>
    <row r="423" spans="5:13" ht="18.75">
      <c r="E423" s="24"/>
      <c r="F423" s="24"/>
      <c r="G423" s="24"/>
      <c r="H423" s="24"/>
      <c r="I423" s="24"/>
      <c r="J423" s="24"/>
      <c r="K423" s="24"/>
      <c r="L423" s="25"/>
      <c r="M423" s="25"/>
    </row>
    <row r="424" spans="5:13" ht="18.75">
      <c r="E424" s="24"/>
      <c r="F424" s="24"/>
      <c r="G424" s="24"/>
      <c r="H424" s="24"/>
      <c r="I424" s="24"/>
      <c r="J424" s="24"/>
      <c r="K424" s="24"/>
      <c r="L424" s="25"/>
      <c r="M424" s="25"/>
    </row>
    <row r="425" spans="5:13" ht="18.75">
      <c r="E425" s="24"/>
      <c r="F425" s="24"/>
      <c r="G425" s="24"/>
      <c r="H425" s="24"/>
      <c r="I425" s="24"/>
      <c r="J425" s="24"/>
      <c r="K425" s="24"/>
      <c r="L425" s="25"/>
      <c r="M425" s="25"/>
    </row>
    <row r="426" spans="5:13" ht="18.75">
      <c r="E426" s="24"/>
      <c r="F426" s="24"/>
      <c r="G426" s="24"/>
      <c r="H426" s="24"/>
      <c r="I426" s="24"/>
      <c r="J426" s="24"/>
      <c r="K426" s="24"/>
      <c r="L426" s="25"/>
      <c r="M426" s="25"/>
    </row>
    <row r="427" spans="5:13" ht="18.75">
      <c r="E427" s="24"/>
      <c r="F427" s="24"/>
      <c r="G427" s="24"/>
      <c r="H427" s="24"/>
      <c r="I427" s="24"/>
      <c r="J427" s="24"/>
      <c r="K427" s="24"/>
      <c r="L427" s="25"/>
      <c r="M427" s="25"/>
    </row>
    <row r="428" spans="5:13" ht="18.75">
      <c r="E428" s="24"/>
      <c r="F428" s="24"/>
      <c r="G428" s="24"/>
      <c r="H428" s="24"/>
      <c r="I428" s="24"/>
      <c r="J428" s="24"/>
      <c r="K428" s="24"/>
      <c r="L428" s="25"/>
      <c r="M428" s="25"/>
    </row>
    <row r="429" spans="5:13" ht="18.75">
      <c r="E429" s="24"/>
      <c r="F429" s="24"/>
      <c r="G429" s="24"/>
      <c r="H429" s="24"/>
      <c r="I429" s="24"/>
      <c r="J429" s="24"/>
      <c r="K429" s="24"/>
      <c r="L429" s="25"/>
      <c r="M429" s="25"/>
    </row>
    <row r="430" spans="5:13" ht="18.75">
      <c r="E430" s="24"/>
      <c r="F430" s="24"/>
      <c r="G430" s="24"/>
      <c r="H430" s="24"/>
      <c r="I430" s="24"/>
      <c r="J430" s="24"/>
      <c r="K430" s="24"/>
      <c r="L430" s="25"/>
      <c r="M430" s="25"/>
    </row>
    <row r="431" spans="5:13" ht="18.75">
      <c r="E431" s="24"/>
      <c r="F431" s="24"/>
      <c r="G431" s="24"/>
      <c r="H431" s="24"/>
      <c r="I431" s="24"/>
      <c r="J431" s="24"/>
      <c r="K431" s="24"/>
      <c r="L431" s="25"/>
      <c r="M431" s="25"/>
    </row>
    <row r="432" spans="5:13" ht="18.75">
      <c r="E432" s="24"/>
      <c r="F432" s="24"/>
      <c r="G432" s="24"/>
      <c r="H432" s="24"/>
      <c r="I432" s="24"/>
      <c r="J432" s="24"/>
      <c r="K432" s="24"/>
      <c r="L432" s="25"/>
      <c r="M432" s="25"/>
    </row>
    <row r="433" spans="5:13" ht="18.75">
      <c r="E433" s="24"/>
      <c r="F433" s="24"/>
      <c r="G433" s="24"/>
      <c r="H433" s="24"/>
      <c r="I433" s="24"/>
      <c r="J433" s="24"/>
      <c r="K433" s="24"/>
      <c r="L433" s="25"/>
      <c r="M433" s="25"/>
    </row>
    <row r="434" spans="1:13" ht="18.75">
      <c r="A434" s="1" t="s">
        <v>163</v>
      </c>
      <c r="C434" s="1" t="s">
        <v>169</v>
      </c>
      <c r="E434" s="24"/>
      <c r="F434" s="24"/>
      <c r="G434" s="24"/>
      <c r="H434" s="24"/>
      <c r="I434" s="24"/>
      <c r="J434" s="24"/>
      <c r="K434" s="24"/>
      <c r="L434" s="25"/>
      <c r="M434" s="25"/>
    </row>
    <row r="435" spans="3:13" ht="18.75">
      <c r="C435" s="2" t="s">
        <v>170</v>
      </c>
      <c r="E435" s="24"/>
      <c r="F435" s="24"/>
      <c r="G435" s="24"/>
      <c r="H435" s="24"/>
      <c r="I435" s="24"/>
      <c r="J435" s="24"/>
      <c r="K435" s="24"/>
      <c r="L435" s="25"/>
      <c r="M435" s="25"/>
    </row>
    <row r="436" spans="5:13" ht="18.75">
      <c r="E436" s="24"/>
      <c r="F436" s="24"/>
      <c r="G436" s="24"/>
      <c r="H436" s="24"/>
      <c r="I436" s="24"/>
      <c r="J436" s="24"/>
      <c r="K436" s="24"/>
      <c r="L436" s="25"/>
      <c r="M436" s="25"/>
    </row>
    <row r="437" spans="1:13" ht="18.75">
      <c r="A437" s="1" t="s">
        <v>168</v>
      </c>
      <c r="C437" s="1" t="s">
        <v>143</v>
      </c>
      <c r="E437" s="79"/>
      <c r="F437" s="24"/>
      <c r="G437" s="24"/>
      <c r="H437" s="24"/>
      <c r="I437" s="24"/>
      <c r="J437" s="24"/>
      <c r="K437" s="24"/>
      <c r="L437" s="25"/>
      <c r="M437" s="25"/>
    </row>
    <row r="438" spans="5:13" ht="19.5" thickBot="1">
      <c r="E438" s="24"/>
      <c r="F438" s="24"/>
      <c r="G438" s="24"/>
      <c r="H438" s="24"/>
      <c r="I438" s="24"/>
      <c r="J438" s="24"/>
      <c r="K438" s="24"/>
      <c r="L438" s="25"/>
      <c r="M438" s="25"/>
    </row>
    <row r="439" spans="5:13" ht="18.75">
      <c r="E439" s="111" t="s">
        <v>3</v>
      </c>
      <c r="F439" s="112"/>
      <c r="G439" s="5"/>
      <c r="H439" s="111" t="s">
        <v>4</v>
      </c>
      <c r="I439" s="112"/>
      <c r="J439" s="3"/>
      <c r="K439" s="4"/>
      <c r="L439" s="4"/>
      <c r="M439" s="4"/>
    </row>
    <row r="440" spans="5:13" ht="18.75">
      <c r="E440" s="6" t="s">
        <v>5</v>
      </c>
      <c r="F440" s="7" t="s">
        <v>6</v>
      </c>
      <c r="G440" s="5"/>
      <c r="H440" s="6" t="s">
        <v>5</v>
      </c>
      <c r="I440" s="7" t="s">
        <v>7</v>
      </c>
      <c r="J440" s="3"/>
      <c r="K440" s="4"/>
      <c r="L440" s="4"/>
      <c r="M440" s="4"/>
    </row>
    <row r="441" spans="5:13" ht="18.75">
      <c r="E441" s="6" t="s">
        <v>8</v>
      </c>
      <c r="F441" s="7" t="s">
        <v>9</v>
      </c>
      <c r="G441" s="5"/>
      <c r="H441" s="6" t="s">
        <v>10</v>
      </c>
      <c r="I441" s="7" t="s">
        <v>10</v>
      </c>
      <c r="J441" s="3"/>
      <c r="K441" s="4"/>
      <c r="L441" s="4"/>
      <c r="M441" s="4"/>
    </row>
    <row r="442" spans="5:13" ht="18.75">
      <c r="E442" s="6" t="s">
        <v>11</v>
      </c>
      <c r="F442" s="7" t="s">
        <v>11</v>
      </c>
      <c r="G442" s="5"/>
      <c r="H442" s="6" t="s">
        <v>12</v>
      </c>
      <c r="I442" s="7" t="s">
        <v>12</v>
      </c>
      <c r="J442" s="3"/>
      <c r="K442" s="4"/>
      <c r="L442" s="4"/>
      <c r="M442" s="4"/>
    </row>
    <row r="443" spans="5:13" ht="18.75">
      <c r="E443" s="6" t="s">
        <v>13</v>
      </c>
      <c r="F443" s="7" t="s">
        <v>13</v>
      </c>
      <c r="G443" s="5"/>
      <c r="H443" s="6" t="s">
        <v>14</v>
      </c>
      <c r="I443" s="7" t="s">
        <v>14</v>
      </c>
      <c r="J443" s="3"/>
      <c r="K443" s="4"/>
      <c r="L443" s="4"/>
      <c r="M443" s="4"/>
    </row>
    <row r="444" spans="5:13" ht="18.75">
      <c r="E444" s="8" t="s">
        <v>15</v>
      </c>
      <c r="F444" s="9" t="s">
        <v>16</v>
      </c>
      <c r="G444" s="10"/>
      <c r="H444" s="8" t="s">
        <v>15</v>
      </c>
      <c r="I444" s="9" t="s">
        <v>16</v>
      </c>
      <c r="J444" s="3"/>
      <c r="K444" s="4"/>
      <c r="L444" s="4"/>
      <c r="M444" s="4"/>
    </row>
    <row r="445" spans="5:13" ht="18.75">
      <c r="E445" s="6"/>
      <c r="F445" s="7"/>
      <c r="G445" s="5"/>
      <c r="H445" s="6"/>
      <c r="I445" s="7"/>
      <c r="J445" s="3"/>
      <c r="K445" s="4"/>
      <c r="L445" s="4"/>
      <c r="M445" s="4"/>
    </row>
    <row r="446" spans="5:13" s="11" customFormat="1" ht="18.75">
      <c r="E446" s="6" t="s">
        <v>17</v>
      </c>
      <c r="F446" s="7" t="s">
        <v>17</v>
      </c>
      <c r="G446" s="5"/>
      <c r="H446" s="6" t="s">
        <v>17</v>
      </c>
      <c r="I446" s="7" t="s">
        <v>17</v>
      </c>
      <c r="J446" s="5"/>
      <c r="K446" s="12"/>
      <c r="L446" s="12"/>
      <c r="M446" s="12"/>
    </row>
    <row r="447" spans="5:13" ht="18.75">
      <c r="E447" s="22"/>
      <c r="F447" s="23"/>
      <c r="G447" s="24"/>
      <c r="H447" s="22"/>
      <c r="I447" s="23"/>
      <c r="J447" s="24"/>
      <c r="K447" s="24"/>
      <c r="L447" s="25"/>
      <c r="M447" s="25"/>
    </row>
    <row r="448" spans="2:13" ht="18.75">
      <c r="B448" s="2" t="s">
        <v>144</v>
      </c>
      <c r="D448" s="2" t="s">
        <v>160</v>
      </c>
      <c r="E448" s="22"/>
      <c r="F448" s="23"/>
      <c r="G448" s="24"/>
      <c r="H448" s="22"/>
      <c r="I448" s="23"/>
      <c r="J448" s="24"/>
      <c r="K448" s="24"/>
      <c r="L448" s="25"/>
      <c r="M448" s="25"/>
    </row>
    <row r="449" spans="5:13" ht="18.75">
      <c r="E449" s="22"/>
      <c r="F449" s="23"/>
      <c r="G449" s="24"/>
      <c r="H449" s="22"/>
      <c r="I449" s="23"/>
      <c r="J449" s="24"/>
      <c r="K449" s="24"/>
      <c r="L449" s="25"/>
      <c r="M449" s="25"/>
    </row>
    <row r="450" spans="4:13" ht="18.75">
      <c r="D450" s="2" t="s">
        <v>145</v>
      </c>
      <c r="E450" s="22">
        <f>E72</f>
        <v>-1281</v>
      </c>
      <c r="F450" s="23">
        <f>F72</f>
        <v>-2055</v>
      </c>
      <c r="G450" s="24"/>
      <c r="H450" s="22">
        <f>H72</f>
        <v>-1281</v>
      </c>
      <c r="I450" s="23">
        <f>I72</f>
        <v>-2055</v>
      </c>
      <c r="J450" s="24"/>
      <c r="K450" s="24"/>
      <c r="L450" s="25"/>
      <c r="M450" s="25"/>
    </row>
    <row r="451" spans="4:13" ht="18.75">
      <c r="D451" s="2" t="s">
        <v>146</v>
      </c>
      <c r="E451" s="22"/>
      <c r="F451" s="23"/>
      <c r="G451" s="24"/>
      <c r="H451" s="22"/>
      <c r="I451" s="23"/>
      <c r="J451" s="24"/>
      <c r="K451" s="24"/>
      <c r="L451" s="25"/>
      <c r="M451" s="25"/>
    </row>
    <row r="452" spans="4:13" ht="18.75">
      <c r="D452" s="2" t="s">
        <v>147</v>
      </c>
      <c r="E452" s="22"/>
      <c r="F452" s="23"/>
      <c r="G452" s="24"/>
      <c r="H452" s="22"/>
      <c r="I452" s="23"/>
      <c r="J452" s="24"/>
      <c r="K452" s="24"/>
      <c r="L452" s="25"/>
      <c r="M452" s="25"/>
    </row>
    <row r="453" spans="5:13" ht="18.75">
      <c r="E453" s="22"/>
      <c r="F453" s="23"/>
      <c r="G453" s="24"/>
      <c r="H453" s="22"/>
      <c r="I453" s="23"/>
      <c r="J453" s="24"/>
      <c r="K453" s="24"/>
      <c r="L453" s="25"/>
      <c r="M453" s="25"/>
    </row>
    <row r="454" spans="4:13" ht="18.75">
      <c r="D454" s="2" t="s">
        <v>148</v>
      </c>
      <c r="E454" s="22">
        <f>F146</f>
        <v>223068</v>
      </c>
      <c r="F454" s="23">
        <f>E454</f>
        <v>223068</v>
      </c>
      <c r="G454" s="24"/>
      <c r="H454" s="22">
        <f>E454</f>
        <v>223068</v>
      </c>
      <c r="I454" s="23">
        <f>H454</f>
        <v>223068</v>
      </c>
      <c r="J454" s="24"/>
      <c r="K454" s="24"/>
      <c r="L454" s="25"/>
      <c r="M454" s="25"/>
    </row>
    <row r="455" spans="4:13" ht="18.75">
      <c r="D455" s="2" t="s">
        <v>149</v>
      </c>
      <c r="E455" s="22"/>
      <c r="F455" s="23"/>
      <c r="G455" s="24"/>
      <c r="H455" s="22"/>
      <c r="I455" s="23"/>
      <c r="J455" s="24"/>
      <c r="K455" s="24"/>
      <c r="L455" s="25"/>
      <c r="M455" s="25"/>
    </row>
    <row r="456" spans="4:13" ht="18.75">
      <c r="D456" s="2" t="s">
        <v>150</v>
      </c>
      <c r="E456" s="22"/>
      <c r="F456" s="23"/>
      <c r="G456" s="24"/>
      <c r="H456" s="22"/>
      <c r="I456" s="23"/>
      <c r="J456" s="24"/>
      <c r="K456" s="24"/>
      <c r="L456" s="25"/>
      <c r="M456" s="25"/>
    </row>
    <row r="457" spans="5:13" ht="18.75">
      <c r="E457" s="22"/>
      <c r="F457" s="23"/>
      <c r="G457" s="24"/>
      <c r="H457" s="22"/>
      <c r="I457" s="23"/>
      <c r="J457" s="24"/>
      <c r="K457" s="24"/>
      <c r="L457" s="25"/>
      <c r="M457" s="25"/>
    </row>
    <row r="458" spans="4:13" ht="18.75">
      <c r="D458" s="2" t="s">
        <v>151</v>
      </c>
      <c r="E458" s="80">
        <f>E450/E454*100</f>
        <v>-0.5742643498843402</v>
      </c>
      <c r="F458" s="81">
        <f>F450/F454*100</f>
        <v>-0.9212437463015761</v>
      </c>
      <c r="G458" s="82"/>
      <c r="H458" s="80">
        <f>H450/H454*100</f>
        <v>-0.5742643498843402</v>
      </c>
      <c r="I458" s="81">
        <f>I450/I454*100</f>
        <v>-0.9212437463015761</v>
      </c>
      <c r="J458" s="82"/>
      <c r="K458" s="24"/>
      <c r="L458" s="25"/>
      <c r="M458" s="25"/>
    </row>
    <row r="459" spans="5:13" ht="18.75">
      <c r="E459" s="22"/>
      <c r="F459" s="23"/>
      <c r="G459" s="24"/>
      <c r="H459" s="22"/>
      <c r="I459" s="23"/>
      <c r="J459" s="24"/>
      <c r="K459" s="24"/>
      <c r="L459" s="25"/>
      <c r="M459" s="25"/>
    </row>
    <row r="460" spans="2:13" ht="18.75">
      <c r="B460" s="2" t="s">
        <v>152</v>
      </c>
      <c r="D460" s="2" t="s">
        <v>153</v>
      </c>
      <c r="E460" s="83" t="s">
        <v>154</v>
      </c>
      <c r="F460" s="84" t="s">
        <v>154</v>
      </c>
      <c r="G460" s="24"/>
      <c r="H460" s="83" t="s">
        <v>154</v>
      </c>
      <c r="I460" s="84" t="s">
        <v>154</v>
      </c>
      <c r="J460" s="24"/>
      <c r="K460" s="24"/>
      <c r="L460" s="25"/>
      <c r="M460" s="25"/>
    </row>
    <row r="461" spans="5:13" ht="18.75">
      <c r="E461" s="22"/>
      <c r="F461" s="23"/>
      <c r="G461" s="24"/>
      <c r="H461" s="22"/>
      <c r="I461" s="23"/>
      <c r="J461" s="24"/>
      <c r="K461" s="24"/>
      <c r="L461" s="25"/>
      <c r="M461" s="25"/>
    </row>
    <row r="462" spans="5:13" ht="19.5" thickBot="1">
      <c r="E462" s="85"/>
      <c r="F462" s="86"/>
      <c r="G462" s="24"/>
      <c r="H462" s="85"/>
      <c r="I462" s="86"/>
      <c r="J462" s="24"/>
      <c r="K462" s="24"/>
      <c r="L462" s="25"/>
      <c r="M462" s="25"/>
    </row>
    <row r="463" spans="5:13" ht="18.75">
      <c r="E463" s="24"/>
      <c r="F463" s="24"/>
      <c r="G463" s="24"/>
      <c r="H463" s="24"/>
      <c r="I463" s="24"/>
      <c r="J463" s="24"/>
      <c r="K463" s="24"/>
      <c r="L463" s="25"/>
      <c r="M463" s="25"/>
    </row>
    <row r="464" spans="5:13" ht="18.75">
      <c r="E464" s="24"/>
      <c r="F464" s="24"/>
      <c r="G464" s="24"/>
      <c r="H464" s="24"/>
      <c r="I464" s="24"/>
      <c r="J464" s="24"/>
      <c r="K464" s="24"/>
      <c r="L464" s="25"/>
      <c r="M464" s="25"/>
    </row>
    <row r="465" spans="5:13" ht="18.75">
      <c r="E465" s="24"/>
      <c r="F465" s="24"/>
      <c r="G465" s="24"/>
      <c r="H465" s="24"/>
      <c r="I465" s="24"/>
      <c r="J465" s="24"/>
      <c r="K465" s="24"/>
      <c r="L465" s="25"/>
      <c r="M465" s="25"/>
    </row>
    <row r="466" spans="5:13" ht="18.75">
      <c r="E466" s="24"/>
      <c r="F466" s="24"/>
      <c r="G466" s="24"/>
      <c r="H466" s="24"/>
      <c r="I466" s="24"/>
      <c r="J466" s="24"/>
      <c r="K466" s="24"/>
      <c r="L466" s="25"/>
      <c r="M466" s="25"/>
    </row>
    <row r="467" spans="5:13" ht="18.75">
      <c r="E467" s="24"/>
      <c r="F467" s="24"/>
      <c r="G467" s="24"/>
      <c r="H467" s="24"/>
      <c r="I467" s="24"/>
      <c r="J467" s="24"/>
      <c r="K467" s="24"/>
      <c r="L467" s="25"/>
      <c r="M467" s="25"/>
    </row>
    <row r="468" spans="5:13" ht="18.75">
      <c r="E468" s="24"/>
      <c r="F468" s="24"/>
      <c r="G468" s="24"/>
      <c r="H468" s="24"/>
      <c r="I468" s="24"/>
      <c r="J468" s="24"/>
      <c r="K468" s="24"/>
      <c r="L468" s="25"/>
      <c r="M468" s="25"/>
    </row>
    <row r="469" spans="2:13" ht="18.75">
      <c r="B469" s="2" t="s">
        <v>155</v>
      </c>
      <c r="E469" s="24"/>
      <c r="F469" s="24"/>
      <c r="G469" s="24"/>
      <c r="H469" s="24"/>
      <c r="I469" s="24"/>
      <c r="J469" s="24"/>
      <c r="K469" s="24"/>
      <c r="L469" s="25"/>
      <c r="M469" s="25"/>
    </row>
    <row r="470" spans="2:13" s="1" customFormat="1" ht="18.75">
      <c r="B470" s="1" t="s">
        <v>67</v>
      </c>
      <c r="E470" s="79"/>
      <c r="F470" s="79"/>
      <c r="G470" s="79"/>
      <c r="H470" s="79"/>
      <c r="I470" s="79"/>
      <c r="J470" s="79"/>
      <c r="K470" s="79"/>
      <c r="L470" s="87"/>
      <c r="M470" s="87"/>
    </row>
    <row r="471" spans="5:13" ht="18.75">
      <c r="E471" s="24"/>
      <c r="F471" s="24"/>
      <c r="G471" s="24"/>
      <c r="H471" s="24"/>
      <c r="I471" s="24"/>
      <c r="J471" s="24"/>
      <c r="K471" s="24"/>
      <c r="L471" s="25"/>
      <c r="M471" s="25"/>
    </row>
    <row r="472" spans="5:13" ht="18.75">
      <c r="E472" s="24"/>
      <c r="F472" s="24"/>
      <c r="G472" s="24"/>
      <c r="H472" s="24"/>
      <c r="I472" s="24"/>
      <c r="J472" s="24"/>
      <c r="K472" s="24"/>
      <c r="L472" s="25"/>
      <c r="M472" s="25"/>
    </row>
    <row r="473" spans="5:13" ht="18.75">
      <c r="E473" s="24"/>
      <c r="F473" s="24"/>
      <c r="G473" s="24"/>
      <c r="H473" s="24"/>
      <c r="I473" s="24"/>
      <c r="J473" s="24"/>
      <c r="K473" s="24"/>
      <c r="L473" s="25"/>
      <c r="M473" s="25"/>
    </row>
    <row r="474" spans="5:13" ht="18.75">
      <c r="E474" s="24"/>
      <c r="F474" s="24"/>
      <c r="G474" s="24"/>
      <c r="H474" s="24"/>
      <c r="I474" s="24"/>
      <c r="J474" s="24"/>
      <c r="K474" s="24"/>
      <c r="L474" s="25"/>
      <c r="M474" s="25"/>
    </row>
    <row r="475" spans="5:13" ht="18.75">
      <c r="E475" s="24"/>
      <c r="F475" s="24"/>
      <c r="G475" s="24"/>
      <c r="H475" s="24"/>
      <c r="I475" s="24"/>
      <c r="J475" s="24"/>
      <c r="K475" s="24"/>
      <c r="L475" s="25"/>
      <c r="M475" s="25"/>
    </row>
    <row r="476" spans="2:13" ht="18.75">
      <c r="B476" s="2" t="s">
        <v>156</v>
      </c>
      <c r="E476" s="24"/>
      <c r="F476" s="24"/>
      <c r="G476" s="24"/>
      <c r="H476" s="24"/>
      <c r="I476" s="24"/>
      <c r="J476" s="24"/>
      <c r="K476" s="24"/>
      <c r="L476" s="25"/>
      <c r="M476" s="25"/>
    </row>
    <row r="477" spans="2:13" ht="18.75">
      <c r="B477" s="2" t="s">
        <v>157</v>
      </c>
      <c r="E477" s="24"/>
      <c r="F477" s="24"/>
      <c r="G477" s="24"/>
      <c r="H477" s="24"/>
      <c r="I477" s="24"/>
      <c r="J477" s="24"/>
      <c r="K477" s="24"/>
      <c r="L477" s="25"/>
      <c r="M477" s="25"/>
    </row>
    <row r="478" spans="2:13" ht="18.75">
      <c r="B478" s="2" t="s">
        <v>158</v>
      </c>
      <c r="E478" s="24"/>
      <c r="F478" s="24"/>
      <c r="G478" s="24"/>
      <c r="H478" s="24"/>
      <c r="I478" s="24"/>
      <c r="J478" s="24"/>
      <c r="K478" s="24"/>
      <c r="L478" s="25"/>
      <c r="M478" s="25"/>
    </row>
    <row r="479" spans="5:13" ht="18.75">
      <c r="E479" s="24"/>
      <c r="F479" s="24"/>
      <c r="G479" s="24"/>
      <c r="H479" s="24"/>
      <c r="I479" s="24"/>
      <c r="J479" s="24"/>
      <c r="K479" s="24"/>
      <c r="L479" s="25"/>
      <c r="M479" s="25"/>
    </row>
    <row r="480" spans="2:13" ht="18.75">
      <c r="B480" s="88" t="s">
        <v>185</v>
      </c>
      <c r="E480" s="24"/>
      <c r="F480" s="24"/>
      <c r="G480" s="24"/>
      <c r="H480" s="24"/>
      <c r="I480" s="24"/>
      <c r="J480" s="24"/>
      <c r="K480" s="24"/>
      <c r="L480" s="25"/>
      <c r="M480" s="25"/>
    </row>
    <row r="481" spans="5:13" ht="18.75">
      <c r="E481" s="24"/>
      <c r="F481" s="24"/>
      <c r="G481" s="24"/>
      <c r="H481" s="24"/>
      <c r="I481" s="24"/>
      <c r="J481" s="24"/>
      <c r="K481" s="24"/>
      <c r="L481" s="25"/>
      <c r="M481" s="25"/>
    </row>
    <row r="482" spans="5:13" ht="18.75">
      <c r="E482" s="24"/>
      <c r="F482" s="24"/>
      <c r="G482" s="24"/>
      <c r="H482" s="24"/>
      <c r="I482" s="24"/>
      <c r="J482" s="24"/>
      <c r="K482" s="24"/>
      <c r="L482" s="25"/>
      <c r="M482" s="25"/>
    </row>
    <row r="483" spans="5:13" ht="18.75">
      <c r="E483" s="24"/>
      <c r="F483" s="24"/>
      <c r="G483" s="24"/>
      <c r="H483" s="24"/>
      <c r="I483" s="24"/>
      <c r="J483" s="24"/>
      <c r="K483" s="24"/>
      <c r="L483" s="25"/>
      <c r="M483" s="25"/>
    </row>
    <row r="484" spans="5:13" ht="18.75">
      <c r="E484" s="24"/>
      <c r="F484" s="24"/>
      <c r="G484" s="24"/>
      <c r="H484" s="24"/>
      <c r="I484" s="24"/>
      <c r="J484" s="24"/>
      <c r="K484" s="24"/>
      <c r="L484" s="25"/>
      <c r="M484" s="25"/>
    </row>
    <row r="485" spans="5:13" ht="18.75">
      <c r="E485" s="24"/>
      <c r="F485" s="24"/>
      <c r="G485" s="24"/>
      <c r="H485" s="24"/>
      <c r="I485" s="24"/>
      <c r="J485" s="24"/>
      <c r="K485" s="24"/>
      <c r="L485" s="25"/>
      <c r="M485" s="25"/>
    </row>
    <row r="486" spans="5:13" ht="18.75">
      <c r="E486" s="24"/>
      <c r="F486" s="24"/>
      <c r="G486" s="24"/>
      <c r="H486" s="24"/>
      <c r="I486" s="24"/>
      <c r="J486" s="24"/>
      <c r="K486" s="24"/>
      <c r="L486" s="25"/>
      <c r="M486" s="25"/>
    </row>
    <row r="487" spans="5:13" ht="18.75">
      <c r="E487" s="24"/>
      <c r="F487" s="24"/>
      <c r="G487" s="24"/>
      <c r="H487" s="24"/>
      <c r="I487" s="24"/>
      <c r="J487" s="24"/>
      <c r="K487" s="24"/>
      <c r="L487" s="25"/>
      <c r="M487" s="25"/>
    </row>
    <row r="488" spans="5:13" ht="18.75">
      <c r="E488" s="24"/>
      <c r="F488" s="24"/>
      <c r="G488" s="24"/>
      <c r="H488" s="24"/>
      <c r="I488" s="24"/>
      <c r="J488" s="24"/>
      <c r="K488" s="24"/>
      <c r="L488" s="25"/>
      <c r="M488" s="25"/>
    </row>
    <row r="489" spans="5:13" ht="18.75">
      <c r="E489" s="24"/>
      <c r="F489" s="24"/>
      <c r="G489" s="24"/>
      <c r="H489" s="24"/>
      <c r="I489" s="24"/>
      <c r="J489" s="24"/>
      <c r="K489" s="24"/>
      <c r="L489" s="25"/>
      <c r="M489" s="25"/>
    </row>
    <row r="490" spans="5:13" ht="18.75">
      <c r="E490" s="24"/>
      <c r="F490" s="24"/>
      <c r="G490" s="24"/>
      <c r="H490" s="24"/>
      <c r="I490" s="24"/>
      <c r="J490" s="24"/>
      <c r="K490" s="24"/>
      <c r="L490" s="25"/>
      <c r="M490" s="25"/>
    </row>
    <row r="491" spans="5:13" ht="18.75">
      <c r="E491" s="24"/>
      <c r="F491" s="24"/>
      <c r="G491" s="24"/>
      <c r="H491" s="24"/>
      <c r="I491" s="24"/>
      <c r="J491" s="24"/>
      <c r="K491" s="24"/>
      <c r="L491" s="25"/>
      <c r="M491" s="25"/>
    </row>
    <row r="492" spans="5:13" ht="18.75">
      <c r="E492" s="24"/>
      <c r="F492" s="24"/>
      <c r="G492" s="24"/>
      <c r="H492" s="24"/>
      <c r="I492" s="24"/>
      <c r="J492" s="24"/>
      <c r="K492" s="24"/>
      <c r="L492" s="25"/>
      <c r="M492" s="25"/>
    </row>
    <row r="493" spans="5:13" ht="18.75">
      <c r="E493" s="24"/>
      <c r="F493" s="24"/>
      <c r="G493" s="24"/>
      <c r="H493" s="24"/>
      <c r="I493" s="24"/>
      <c r="J493" s="24"/>
      <c r="K493" s="24"/>
      <c r="L493" s="25"/>
      <c r="M493" s="25"/>
    </row>
    <row r="494" spans="5:13" ht="18.75">
      <c r="E494" s="24"/>
      <c r="F494" s="24"/>
      <c r="G494" s="24"/>
      <c r="H494" s="24"/>
      <c r="I494" s="24"/>
      <c r="J494" s="24"/>
      <c r="K494" s="24"/>
      <c r="L494" s="25"/>
      <c r="M494" s="25"/>
    </row>
    <row r="495" spans="5:13" ht="18.75">
      <c r="E495" s="24"/>
      <c r="F495" s="24"/>
      <c r="G495" s="24"/>
      <c r="H495" s="24"/>
      <c r="I495" s="24"/>
      <c r="J495" s="24"/>
      <c r="K495" s="24"/>
      <c r="L495" s="25"/>
      <c r="M495" s="25"/>
    </row>
    <row r="496" spans="5:13" ht="18.75">
      <c r="E496" s="24"/>
      <c r="F496" s="24"/>
      <c r="G496" s="24"/>
      <c r="H496" s="24"/>
      <c r="I496" s="24"/>
      <c r="J496" s="24"/>
      <c r="K496" s="24"/>
      <c r="L496" s="25"/>
      <c r="M496" s="25"/>
    </row>
    <row r="497" spans="5:13" ht="18.75">
      <c r="E497" s="24"/>
      <c r="F497" s="24"/>
      <c r="G497" s="24"/>
      <c r="H497" s="24"/>
      <c r="I497" s="24"/>
      <c r="J497" s="24"/>
      <c r="K497" s="24"/>
      <c r="L497" s="25"/>
      <c r="M497" s="25"/>
    </row>
    <row r="498" spans="5:13" ht="18.75">
      <c r="E498" s="24"/>
      <c r="F498" s="24"/>
      <c r="G498" s="24"/>
      <c r="H498" s="24"/>
      <c r="I498" s="24"/>
      <c r="J498" s="24"/>
      <c r="K498" s="24"/>
      <c r="L498" s="25"/>
      <c r="M498" s="25"/>
    </row>
    <row r="499" spans="5:13" ht="18.75">
      <c r="E499" s="24"/>
      <c r="F499" s="24"/>
      <c r="G499" s="24"/>
      <c r="H499" s="24"/>
      <c r="I499" s="24"/>
      <c r="J499" s="24"/>
      <c r="K499" s="24"/>
      <c r="L499" s="25"/>
      <c r="M499" s="25"/>
    </row>
    <row r="500" spans="5:13" ht="18.75">
      <c r="E500" s="24"/>
      <c r="F500" s="24"/>
      <c r="G500" s="24"/>
      <c r="H500" s="24"/>
      <c r="I500" s="24"/>
      <c r="J500" s="24"/>
      <c r="K500" s="24"/>
      <c r="L500" s="25"/>
      <c r="M500" s="25"/>
    </row>
    <row r="501" spans="5:13" ht="18.75">
      <c r="E501" s="24"/>
      <c r="F501" s="24"/>
      <c r="G501" s="24"/>
      <c r="H501" s="24"/>
      <c r="I501" s="24"/>
      <c r="J501" s="24"/>
      <c r="K501" s="24"/>
      <c r="L501" s="25"/>
      <c r="M501" s="25"/>
    </row>
    <row r="502" spans="5:13" ht="18.75">
      <c r="E502" s="24"/>
      <c r="F502" s="24"/>
      <c r="G502" s="24"/>
      <c r="H502" s="24"/>
      <c r="I502" s="24"/>
      <c r="J502" s="24"/>
      <c r="K502" s="24"/>
      <c r="L502" s="25"/>
      <c r="M502" s="25"/>
    </row>
    <row r="503" spans="5:13" ht="18.75">
      <c r="E503" s="24"/>
      <c r="F503" s="24"/>
      <c r="G503" s="24"/>
      <c r="H503" s="24"/>
      <c r="I503" s="24"/>
      <c r="J503" s="24"/>
      <c r="K503" s="24"/>
      <c r="L503" s="25"/>
      <c r="M503" s="25"/>
    </row>
    <row r="504" spans="5:13" ht="18.75">
      <c r="E504" s="24"/>
      <c r="F504" s="24"/>
      <c r="G504" s="24"/>
      <c r="H504" s="24"/>
      <c r="I504" s="24"/>
      <c r="J504" s="24"/>
      <c r="K504" s="24"/>
      <c r="L504" s="25"/>
      <c r="M504" s="25"/>
    </row>
    <row r="505" spans="5:13" ht="18.75">
      <c r="E505" s="24"/>
      <c r="F505" s="24"/>
      <c r="G505" s="24"/>
      <c r="H505" s="24"/>
      <c r="I505" s="24"/>
      <c r="J505" s="24"/>
      <c r="K505" s="24"/>
      <c r="L505" s="25"/>
      <c r="M505" s="25"/>
    </row>
    <row r="506" spans="5:13" ht="18.75">
      <c r="E506" s="24"/>
      <c r="F506" s="24"/>
      <c r="G506" s="24"/>
      <c r="H506" s="24"/>
      <c r="I506" s="24"/>
      <c r="J506" s="24"/>
      <c r="K506" s="24"/>
      <c r="L506" s="25"/>
      <c r="M506" s="25"/>
    </row>
    <row r="507" spans="5:13" ht="18.75">
      <c r="E507" s="24"/>
      <c r="F507" s="24"/>
      <c r="G507" s="24"/>
      <c r="H507" s="24"/>
      <c r="I507" s="24"/>
      <c r="J507" s="24"/>
      <c r="K507" s="24"/>
      <c r="L507" s="25"/>
      <c r="M507" s="25"/>
    </row>
    <row r="508" spans="5:13" ht="18.75">
      <c r="E508" s="24"/>
      <c r="F508" s="24"/>
      <c r="G508" s="24"/>
      <c r="H508" s="24"/>
      <c r="I508" s="24"/>
      <c r="J508" s="24"/>
      <c r="K508" s="24"/>
      <c r="L508" s="25"/>
      <c r="M508" s="25"/>
    </row>
    <row r="509" spans="5:13" ht="18.75">
      <c r="E509" s="24"/>
      <c r="F509" s="24"/>
      <c r="G509" s="24"/>
      <c r="H509" s="24"/>
      <c r="I509" s="24"/>
      <c r="J509" s="24"/>
      <c r="K509" s="24"/>
      <c r="L509" s="25"/>
      <c r="M509" s="25"/>
    </row>
    <row r="510" spans="5:13" ht="18.75">
      <c r="E510" s="24"/>
      <c r="F510" s="24"/>
      <c r="G510" s="24"/>
      <c r="H510" s="24"/>
      <c r="I510" s="24"/>
      <c r="J510" s="24"/>
      <c r="K510" s="24"/>
      <c r="L510" s="25"/>
      <c r="M510" s="25"/>
    </row>
    <row r="511" spans="5:13" ht="18.75">
      <c r="E511" s="24"/>
      <c r="F511" s="24"/>
      <c r="G511" s="24"/>
      <c r="H511" s="24"/>
      <c r="I511" s="24"/>
      <c r="J511" s="24"/>
      <c r="K511" s="24"/>
      <c r="L511" s="25"/>
      <c r="M511" s="25"/>
    </row>
    <row r="512" spans="5:13" ht="18.75">
      <c r="E512" s="24"/>
      <c r="F512" s="24"/>
      <c r="G512" s="24"/>
      <c r="H512" s="24"/>
      <c r="I512" s="24"/>
      <c r="J512" s="24"/>
      <c r="K512" s="24"/>
      <c r="L512" s="25"/>
      <c r="M512" s="25"/>
    </row>
    <row r="513" spans="5:13" ht="18.75">
      <c r="E513" s="24"/>
      <c r="F513" s="24"/>
      <c r="G513" s="24"/>
      <c r="H513" s="24"/>
      <c r="I513" s="24"/>
      <c r="J513" s="24"/>
      <c r="K513" s="24"/>
      <c r="L513" s="25"/>
      <c r="M513" s="25"/>
    </row>
    <row r="514" spans="5:13" ht="18.75">
      <c r="E514" s="24"/>
      <c r="F514" s="24"/>
      <c r="G514" s="24"/>
      <c r="H514" s="24"/>
      <c r="I514" s="24"/>
      <c r="J514" s="24"/>
      <c r="K514" s="24"/>
      <c r="L514" s="25"/>
      <c r="M514" s="25"/>
    </row>
    <row r="515" spans="5:13" ht="18.75">
      <c r="E515" s="24"/>
      <c r="F515" s="24"/>
      <c r="G515" s="24"/>
      <c r="H515" s="24"/>
      <c r="I515" s="24"/>
      <c r="J515" s="24"/>
      <c r="K515" s="24"/>
      <c r="L515" s="25"/>
      <c r="M515" s="25"/>
    </row>
    <row r="516" spans="5:13" ht="18.75">
      <c r="E516" s="24"/>
      <c r="F516" s="24"/>
      <c r="G516" s="24"/>
      <c r="H516" s="24"/>
      <c r="I516" s="24"/>
      <c r="J516" s="24"/>
      <c r="K516" s="24"/>
      <c r="L516" s="25"/>
      <c r="M516" s="25"/>
    </row>
    <row r="517" spans="5:13" ht="18.75">
      <c r="E517" s="24"/>
      <c r="F517" s="24"/>
      <c r="G517" s="24"/>
      <c r="H517" s="24"/>
      <c r="I517" s="24"/>
      <c r="J517" s="24"/>
      <c r="K517" s="24"/>
      <c r="L517" s="25"/>
      <c r="M517" s="25"/>
    </row>
    <row r="518" spans="5:13" ht="18.75">
      <c r="E518" s="24"/>
      <c r="F518" s="24"/>
      <c r="G518" s="24"/>
      <c r="H518" s="24"/>
      <c r="I518" s="24"/>
      <c r="J518" s="24"/>
      <c r="K518" s="24"/>
      <c r="L518" s="25"/>
      <c r="M518" s="25"/>
    </row>
    <row r="519" spans="5:13" ht="18.75">
      <c r="E519" s="24"/>
      <c r="F519" s="24"/>
      <c r="G519" s="24"/>
      <c r="H519" s="24"/>
      <c r="I519" s="24"/>
      <c r="J519" s="24"/>
      <c r="K519" s="24"/>
      <c r="L519" s="25"/>
      <c r="M519" s="25"/>
    </row>
    <row r="520" spans="5:13" ht="18.75">
      <c r="E520" s="24"/>
      <c r="F520" s="24"/>
      <c r="G520" s="24"/>
      <c r="H520" s="24"/>
      <c r="I520" s="24"/>
      <c r="J520" s="24"/>
      <c r="K520" s="24"/>
      <c r="L520" s="25"/>
      <c r="M520" s="25"/>
    </row>
    <row r="521" spans="5:13" ht="18.75">
      <c r="E521" s="24"/>
      <c r="F521" s="24"/>
      <c r="G521" s="24"/>
      <c r="H521" s="24"/>
      <c r="I521" s="24"/>
      <c r="J521" s="24"/>
      <c r="K521" s="24"/>
      <c r="L521" s="25"/>
      <c r="M521" s="25"/>
    </row>
    <row r="522" spans="5:13" ht="18.75">
      <c r="E522" s="24"/>
      <c r="F522" s="24"/>
      <c r="G522" s="24"/>
      <c r="H522" s="24"/>
      <c r="I522" s="24"/>
      <c r="J522" s="24"/>
      <c r="K522" s="24"/>
      <c r="L522" s="25"/>
      <c r="M522" s="25"/>
    </row>
    <row r="523" spans="5:13" ht="18.75">
      <c r="E523" s="24"/>
      <c r="F523" s="24"/>
      <c r="G523" s="24"/>
      <c r="H523" s="24"/>
      <c r="I523" s="24"/>
      <c r="J523" s="24"/>
      <c r="K523" s="24"/>
      <c r="L523" s="25"/>
      <c r="M523" s="25"/>
    </row>
    <row r="524" spans="5:13" ht="18.75">
      <c r="E524" s="24"/>
      <c r="F524" s="24"/>
      <c r="G524" s="24"/>
      <c r="H524" s="24"/>
      <c r="I524" s="24"/>
      <c r="J524" s="24"/>
      <c r="K524" s="24"/>
      <c r="L524" s="25"/>
      <c r="M524" s="25"/>
    </row>
    <row r="525" spans="5:13" ht="18.75">
      <c r="E525" s="24"/>
      <c r="F525" s="24"/>
      <c r="G525" s="24"/>
      <c r="H525" s="24"/>
      <c r="I525" s="24"/>
      <c r="J525" s="24"/>
      <c r="K525" s="24"/>
      <c r="L525" s="25"/>
      <c r="M525" s="25"/>
    </row>
    <row r="526" spans="5:13" ht="18.75">
      <c r="E526" s="24"/>
      <c r="F526" s="24"/>
      <c r="G526" s="24"/>
      <c r="H526" s="24"/>
      <c r="I526" s="24"/>
      <c r="J526" s="24"/>
      <c r="K526" s="24"/>
      <c r="L526" s="25"/>
      <c r="M526" s="25"/>
    </row>
    <row r="527" spans="5:13" ht="18.75">
      <c r="E527" s="24"/>
      <c r="F527" s="24"/>
      <c r="G527" s="24"/>
      <c r="H527" s="24"/>
      <c r="I527" s="24"/>
      <c r="J527" s="24"/>
      <c r="K527" s="24"/>
      <c r="L527" s="25"/>
      <c r="M527" s="25"/>
    </row>
    <row r="528" spans="5:13" ht="18.75">
      <c r="E528" s="24"/>
      <c r="F528" s="24"/>
      <c r="G528" s="24"/>
      <c r="H528" s="24"/>
      <c r="I528" s="24"/>
      <c r="J528" s="24"/>
      <c r="K528" s="24"/>
      <c r="L528" s="25"/>
      <c r="M528" s="25"/>
    </row>
    <row r="529" spans="5:13" ht="18.75">
      <c r="E529" s="24"/>
      <c r="F529" s="24"/>
      <c r="G529" s="24"/>
      <c r="H529" s="24"/>
      <c r="I529" s="24"/>
      <c r="J529" s="24"/>
      <c r="K529" s="24"/>
      <c r="L529" s="25"/>
      <c r="M529" s="25"/>
    </row>
    <row r="530" spans="5:13" ht="18.75">
      <c r="E530" s="24"/>
      <c r="F530" s="24"/>
      <c r="G530" s="24"/>
      <c r="H530" s="24"/>
      <c r="I530" s="24"/>
      <c r="J530" s="24"/>
      <c r="K530" s="24"/>
      <c r="L530" s="25"/>
      <c r="M530" s="25"/>
    </row>
    <row r="531" spans="5:13" ht="18.75">
      <c r="E531" s="24"/>
      <c r="F531" s="24"/>
      <c r="G531" s="24"/>
      <c r="H531" s="24"/>
      <c r="I531" s="24"/>
      <c r="J531" s="24"/>
      <c r="K531" s="24"/>
      <c r="L531" s="25"/>
      <c r="M531" s="25"/>
    </row>
    <row r="532" spans="5:13" ht="18.75">
      <c r="E532" s="24"/>
      <c r="F532" s="24"/>
      <c r="G532" s="24"/>
      <c r="H532" s="24"/>
      <c r="I532" s="24"/>
      <c r="J532" s="24"/>
      <c r="K532" s="24"/>
      <c r="L532" s="25"/>
      <c r="M532" s="25"/>
    </row>
    <row r="533" spans="5:13" ht="18.75">
      <c r="E533" s="24"/>
      <c r="F533" s="24"/>
      <c r="G533" s="24"/>
      <c r="H533" s="24"/>
      <c r="I533" s="24"/>
      <c r="J533" s="24"/>
      <c r="K533" s="24"/>
      <c r="L533" s="25"/>
      <c r="M533" s="25"/>
    </row>
    <row r="534" spans="5:13" ht="18.75">
      <c r="E534" s="24"/>
      <c r="F534" s="24"/>
      <c r="G534" s="24"/>
      <c r="H534" s="24"/>
      <c r="I534" s="24"/>
      <c r="J534" s="24"/>
      <c r="K534" s="24"/>
      <c r="L534" s="25"/>
      <c r="M534" s="25"/>
    </row>
    <row r="535" spans="5:13" ht="18.75">
      <c r="E535" s="24"/>
      <c r="F535" s="24"/>
      <c r="G535" s="24"/>
      <c r="H535" s="24"/>
      <c r="I535" s="24"/>
      <c r="J535" s="24"/>
      <c r="K535" s="24"/>
      <c r="L535" s="25"/>
      <c r="M535" s="25"/>
    </row>
    <row r="536" spans="5:13" ht="18.75">
      <c r="E536" s="24"/>
      <c r="F536" s="24"/>
      <c r="G536" s="24"/>
      <c r="H536" s="24"/>
      <c r="I536" s="24"/>
      <c r="J536" s="24"/>
      <c r="K536" s="24"/>
      <c r="L536" s="25"/>
      <c r="M536" s="25"/>
    </row>
    <row r="537" spans="5:13" ht="18.75">
      <c r="E537" s="24"/>
      <c r="F537" s="24"/>
      <c r="G537" s="24"/>
      <c r="H537" s="24"/>
      <c r="I537" s="24"/>
      <c r="J537" s="24"/>
      <c r="K537" s="24"/>
      <c r="L537" s="25"/>
      <c r="M537" s="25"/>
    </row>
    <row r="538" spans="5:13" ht="18.75">
      <c r="E538" s="24"/>
      <c r="F538" s="24"/>
      <c r="G538" s="24"/>
      <c r="H538" s="24"/>
      <c r="I538" s="24"/>
      <c r="J538" s="24"/>
      <c r="K538" s="24"/>
      <c r="L538" s="25"/>
      <c r="M538" s="25"/>
    </row>
    <row r="539" spans="5:13" ht="18.75">
      <c r="E539" s="24"/>
      <c r="F539" s="24"/>
      <c r="G539" s="24"/>
      <c r="H539" s="24"/>
      <c r="I539" s="24"/>
      <c r="J539" s="24"/>
      <c r="K539" s="24"/>
      <c r="L539" s="25"/>
      <c r="M539" s="25"/>
    </row>
    <row r="540" spans="5:13" ht="18.75">
      <c r="E540" s="24"/>
      <c r="F540" s="24"/>
      <c r="G540" s="24"/>
      <c r="H540" s="24"/>
      <c r="I540" s="24"/>
      <c r="J540" s="24"/>
      <c r="K540" s="24"/>
      <c r="L540" s="25"/>
      <c r="M540" s="25"/>
    </row>
    <row r="541" spans="5:13" ht="18.75">
      <c r="E541" s="24"/>
      <c r="F541" s="24"/>
      <c r="G541" s="24"/>
      <c r="H541" s="24"/>
      <c r="I541" s="24"/>
      <c r="J541" s="24"/>
      <c r="K541" s="24"/>
      <c r="L541" s="25"/>
      <c r="M541" s="25"/>
    </row>
    <row r="542" spans="5:13" ht="18.75">
      <c r="E542" s="24"/>
      <c r="F542" s="24"/>
      <c r="G542" s="24"/>
      <c r="H542" s="24"/>
      <c r="I542" s="24"/>
      <c r="J542" s="24"/>
      <c r="K542" s="24"/>
      <c r="L542" s="25"/>
      <c r="M542" s="25"/>
    </row>
    <row r="543" spans="5:13" ht="18.75">
      <c r="E543" s="24"/>
      <c r="F543" s="24"/>
      <c r="G543" s="24"/>
      <c r="H543" s="24"/>
      <c r="I543" s="24"/>
      <c r="J543" s="24"/>
      <c r="K543" s="24"/>
      <c r="L543" s="25"/>
      <c r="M543" s="25"/>
    </row>
    <row r="544" spans="5:13" ht="18.75">
      <c r="E544" s="24"/>
      <c r="F544" s="24"/>
      <c r="G544" s="24"/>
      <c r="H544" s="24"/>
      <c r="I544" s="24"/>
      <c r="J544" s="24"/>
      <c r="K544" s="24"/>
      <c r="L544" s="25"/>
      <c r="M544" s="25"/>
    </row>
    <row r="545" spans="5:13" ht="18.75">
      <c r="E545" s="24"/>
      <c r="F545" s="24"/>
      <c r="G545" s="24"/>
      <c r="H545" s="24"/>
      <c r="I545" s="24"/>
      <c r="J545" s="24"/>
      <c r="K545" s="24"/>
      <c r="L545" s="25"/>
      <c r="M545" s="25"/>
    </row>
    <row r="546" spans="5:13" ht="18.75">
      <c r="E546" s="24"/>
      <c r="F546" s="24"/>
      <c r="G546" s="24"/>
      <c r="H546" s="24"/>
      <c r="I546" s="24"/>
      <c r="J546" s="24"/>
      <c r="K546" s="24"/>
      <c r="L546" s="25"/>
      <c r="M546" s="25"/>
    </row>
    <row r="547" spans="5:13" ht="18.75">
      <c r="E547" s="24"/>
      <c r="F547" s="24"/>
      <c r="G547" s="24"/>
      <c r="H547" s="24"/>
      <c r="I547" s="24"/>
      <c r="J547" s="24"/>
      <c r="K547" s="24"/>
      <c r="L547" s="25"/>
      <c r="M547" s="25"/>
    </row>
    <row r="548" spans="5:13" ht="18.75">
      <c r="E548" s="24"/>
      <c r="F548" s="24"/>
      <c r="G548" s="24"/>
      <c r="H548" s="24"/>
      <c r="I548" s="24"/>
      <c r="J548" s="24"/>
      <c r="K548" s="24"/>
      <c r="L548" s="25"/>
      <c r="M548" s="25"/>
    </row>
    <row r="549" spans="5:13" ht="18.75">
      <c r="E549" s="24"/>
      <c r="F549" s="24"/>
      <c r="G549" s="24"/>
      <c r="H549" s="24"/>
      <c r="I549" s="24"/>
      <c r="J549" s="24"/>
      <c r="K549" s="24"/>
      <c r="L549" s="25"/>
      <c r="M549" s="25"/>
    </row>
    <row r="550" spans="5:13" ht="18.75">
      <c r="E550" s="24"/>
      <c r="F550" s="24"/>
      <c r="G550" s="24"/>
      <c r="H550" s="24"/>
      <c r="I550" s="24"/>
      <c r="J550" s="24"/>
      <c r="K550" s="24"/>
      <c r="L550" s="25"/>
      <c r="M550" s="25"/>
    </row>
    <row r="551" spans="5:13" ht="18.75">
      <c r="E551" s="24"/>
      <c r="F551" s="24"/>
      <c r="G551" s="24"/>
      <c r="H551" s="24"/>
      <c r="I551" s="24"/>
      <c r="J551" s="24"/>
      <c r="K551" s="24"/>
      <c r="L551" s="25"/>
      <c r="M551" s="25"/>
    </row>
    <row r="552" spans="5:13" ht="18.75">
      <c r="E552" s="24"/>
      <c r="F552" s="24"/>
      <c r="G552" s="24"/>
      <c r="H552" s="24"/>
      <c r="I552" s="24"/>
      <c r="J552" s="24"/>
      <c r="K552" s="24"/>
      <c r="L552" s="25"/>
      <c r="M552" s="25"/>
    </row>
    <row r="553" spans="5:13" ht="18.75">
      <c r="E553" s="24"/>
      <c r="F553" s="24"/>
      <c r="G553" s="24"/>
      <c r="H553" s="24"/>
      <c r="I553" s="24"/>
      <c r="J553" s="24"/>
      <c r="K553" s="24"/>
      <c r="L553" s="25"/>
      <c r="M553" s="25"/>
    </row>
    <row r="554" spans="5:13" ht="18.75">
      <c r="E554" s="24"/>
      <c r="F554" s="24"/>
      <c r="G554" s="24"/>
      <c r="H554" s="24"/>
      <c r="I554" s="24"/>
      <c r="J554" s="24"/>
      <c r="K554" s="24"/>
      <c r="L554" s="25"/>
      <c r="M554" s="25"/>
    </row>
    <row r="555" spans="5:13" ht="18.75">
      <c r="E555" s="24"/>
      <c r="F555" s="24"/>
      <c r="G555" s="24"/>
      <c r="H555" s="24"/>
      <c r="I555" s="24"/>
      <c r="J555" s="24"/>
      <c r="K555" s="24"/>
      <c r="L555" s="25"/>
      <c r="M555" s="25"/>
    </row>
    <row r="556" spans="5:13" ht="18.75">
      <c r="E556" s="24"/>
      <c r="F556" s="24"/>
      <c r="G556" s="24"/>
      <c r="H556" s="24"/>
      <c r="I556" s="24"/>
      <c r="J556" s="24"/>
      <c r="K556" s="24"/>
      <c r="L556" s="25"/>
      <c r="M556" s="25"/>
    </row>
    <row r="557" spans="5:13" ht="18.75">
      <c r="E557" s="24"/>
      <c r="F557" s="24"/>
      <c r="G557" s="24"/>
      <c r="H557" s="24"/>
      <c r="I557" s="24"/>
      <c r="J557" s="24"/>
      <c r="K557" s="24"/>
      <c r="L557" s="25"/>
      <c r="M557" s="25"/>
    </row>
    <row r="558" spans="5:13" ht="18.75">
      <c r="E558" s="24"/>
      <c r="F558" s="24"/>
      <c r="G558" s="24"/>
      <c r="H558" s="24"/>
      <c r="I558" s="24"/>
      <c r="J558" s="24"/>
      <c r="K558" s="24"/>
      <c r="L558" s="25"/>
      <c r="M558" s="25"/>
    </row>
    <row r="559" spans="5:13" ht="18.75">
      <c r="E559" s="24"/>
      <c r="F559" s="24"/>
      <c r="G559" s="24"/>
      <c r="H559" s="24"/>
      <c r="I559" s="24"/>
      <c r="J559" s="24"/>
      <c r="K559" s="24"/>
      <c r="L559" s="25"/>
      <c r="M559" s="25"/>
    </row>
    <row r="560" spans="5:11" ht="18.75">
      <c r="E560" s="41"/>
      <c r="F560" s="41"/>
      <c r="G560" s="41"/>
      <c r="H560" s="41"/>
      <c r="I560" s="41"/>
      <c r="J560" s="41"/>
      <c r="K560" s="41"/>
    </row>
    <row r="561" spans="5:11" ht="18.75">
      <c r="E561" s="41"/>
      <c r="F561" s="41"/>
      <c r="G561" s="41"/>
      <c r="H561" s="41"/>
      <c r="I561" s="41"/>
      <c r="J561" s="41"/>
      <c r="K561" s="41"/>
    </row>
    <row r="562" spans="5:11" ht="18.75">
      <c r="E562" s="41"/>
      <c r="F562" s="41"/>
      <c r="G562" s="41"/>
      <c r="H562" s="41"/>
      <c r="I562" s="41"/>
      <c r="J562" s="41"/>
      <c r="K562" s="41"/>
    </row>
    <row r="563" spans="5:11" ht="18.75">
      <c r="E563" s="41"/>
      <c r="F563" s="41"/>
      <c r="G563" s="41"/>
      <c r="H563" s="41"/>
      <c r="I563" s="41"/>
      <c r="J563" s="41"/>
      <c r="K563" s="41"/>
    </row>
    <row r="564" spans="5:11" ht="18.75">
      <c r="E564" s="41"/>
      <c r="F564" s="41"/>
      <c r="G564" s="41"/>
      <c r="H564" s="41"/>
      <c r="I564" s="41"/>
      <c r="J564" s="41"/>
      <c r="K564" s="41"/>
    </row>
    <row r="565" spans="5:11" ht="18.75">
      <c r="E565" s="41"/>
      <c r="F565" s="41"/>
      <c r="G565" s="41"/>
      <c r="H565" s="41"/>
      <c r="I565" s="41"/>
      <c r="J565" s="41"/>
      <c r="K565" s="41"/>
    </row>
    <row r="566" spans="5:11" ht="18.75">
      <c r="E566" s="41"/>
      <c r="F566" s="41"/>
      <c r="G566" s="41"/>
      <c r="H566" s="41"/>
      <c r="I566" s="41"/>
      <c r="J566" s="41"/>
      <c r="K566" s="41"/>
    </row>
    <row r="567" spans="5:11" ht="18.75">
      <c r="E567" s="41"/>
      <c r="F567" s="41"/>
      <c r="G567" s="41"/>
      <c r="H567" s="41"/>
      <c r="I567" s="41"/>
      <c r="J567" s="41"/>
      <c r="K567" s="41"/>
    </row>
    <row r="568" spans="5:11" ht="18.75">
      <c r="E568" s="41"/>
      <c r="F568" s="41"/>
      <c r="G568" s="41"/>
      <c r="H568" s="41"/>
      <c r="I568" s="41"/>
      <c r="J568" s="41"/>
      <c r="K568" s="41"/>
    </row>
    <row r="569" spans="5:11" ht="18.75">
      <c r="E569" s="41"/>
      <c r="F569" s="41"/>
      <c r="G569" s="41"/>
      <c r="H569" s="41"/>
      <c r="I569" s="41"/>
      <c r="J569" s="41"/>
      <c r="K569" s="41"/>
    </row>
    <row r="570" spans="5:11" ht="18.75">
      <c r="E570" s="41"/>
      <c r="F570" s="41"/>
      <c r="G570" s="41"/>
      <c r="H570" s="41"/>
      <c r="I570" s="41"/>
      <c r="J570" s="41"/>
      <c r="K570" s="41"/>
    </row>
    <row r="571" spans="5:11" ht="18.75">
      <c r="E571" s="41"/>
      <c r="F571" s="41"/>
      <c r="G571" s="41"/>
      <c r="H571" s="41"/>
      <c r="I571" s="41"/>
      <c r="J571" s="41"/>
      <c r="K571" s="41"/>
    </row>
    <row r="572" spans="5:11" ht="18.75">
      <c r="E572" s="41"/>
      <c r="F572" s="41"/>
      <c r="G572" s="41"/>
      <c r="H572" s="41"/>
      <c r="I572" s="41"/>
      <c r="J572" s="41"/>
      <c r="K572" s="41"/>
    </row>
    <row r="573" spans="5:11" ht="18.75">
      <c r="E573" s="41"/>
      <c r="F573" s="41"/>
      <c r="G573" s="41"/>
      <c r="H573" s="41"/>
      <c r="I573" s="41"/>
      <c r="J573" s="41"/>
      <c r="K573" s="41"/>
    </row>
    <row r="574" spans="5:11" ht="18.75">
      <c r="E574" s="41"/>
      <c r="F574" s="41"/>
      <c r="G574" s="41"/>
      <c r="H574" s="41"/>
      <c r="I574" s="41"/>
      <c r="J574" s="41"/>
      <c r="K574" s="41"/>
    </row>
    <row r="575" spans="5:11" ht="18.75">
      <c r="E575" s="41"/>
      <c r="F575" s="41"/>
      <c r="G575" s="41"/>
      <c r="H575" s="41"/>
      <c r="I575" s="41"/>
      <c r="J575" s="41"/>
      <c r="K575" s="41"/>
    </row>
    <row r="576" spans="5:11" ht="18.75">
      <c r="E576" s="41"/>
      <c r="F576" s="41"/>
      <c r="G576" s="41"/>
      <c r="H576" s="41"/>
      <c r="I576" s="41"/>
      <c r="J576" s="41"/>
      <c r="K576" s="41"/>
    </row>
    <row r="577" spans="5:11" ht="18.75">
      <c r="E577" s="41"/>
      <c r="F577" s="41"/>
      <c r="G577" s="41"/>
      <c r="H577" s="41"/>
      <c r="I577" s="41"/>
      <c r="J577" s="41"/>
      <c r="K577" s="41"/>
    </row>
    <row r="578" spans="5:11" ht="18.75">
      <c r="E578" s="41"/>
      <c r="F578" s="41"/>
      <c r="G578" s="41"/>
      <c r="H578" s="41"/>
      <c r="I578" s="41"/>
      <c r="J578" s="41"/>
      <c r="K578" s="41"/>
    </row>
    <row r="579" spans="5:11" ht="18.75">
      <c r="E579" s="41"/>
      <c r="F579" s="41"/>
      <c r="G579" s="41"/>
      <c r="H579" s="41"/>
      <c r="I579" s="41"/>
      <c r="J579" s="41"/>
      <c r="K579" s="41"/>
    </row>
    <row r="580" spans="5:11" ht="18.75">
      <c r="E580" s="41"/>
      <c r="F580" s="41"/>
      <c r="G580" s="41"/>
      <c r="H580" s="41"/>
      <c r="I580" s="41"/>
      <c r="J580" s="41"/>
      <c r="K580" s="41"/>
    </row>
    <row r="581" spans="5:11" ht="18.75">
      <c r="E581" s="41"/>
      <c r="F581" s="41"/>
      <c r="G581" s="41"/>
      <c r="H581" s="41"/>
      <c r="I581" s="41"/>
      <c r="J581" s="41"/>
      <c r="K581" s="41"/>
    </row>
    <row r="582" spans="5:11" ht="18.75">
      <c r="E582" s="41"/>
      <c r="F582" s="41"/>
      <c r="G582" s="41"/>
      <c r="H582" s="41"/>
      <c r="I582" s="41"/>
      <c r="J582" s="41"/>
      <c r="K582" s="41"/>
    </row>
    <row r="583" spans="5:11" ht="18.75">
      <c r="E583" s="41"/>
      <c r="F583" s="41"/>
      <c r="G583" s="41"/>
      <c r="H583" s="41"/>
      <c r="I583" s="41"/>
      <c r="J583" s="41"/>
      <c r="K583" s="41"/>
    </row>
    <row r="584" spans="5:11" ht="18.75">
      <c r="E584" s="41"/>
      <c r="F584" s="41"/>
      <c r="G584" s="41"/>
      <c r="H584" s="41"/>
      <c r="I584" s="41"/>
      <c r="J584" s="41"/>
      <c r="K584" s="41"/>
    </row>
    <row r="585" spans="5:11" ht="18.75">
      <c r="E585" s="41"/>
      <c r="F585" s="41"/>
      <c r="G585" s="41"/>
      <c r="H585" s="41"/>
      <c r="I585" s="41"/>
      <c r="J585" s="41"/>
      <c r="K585" s="41"/>
    </row>
    <row r="586" spans="5:11" ht="18.75">
      <c r="E586" s="41"/>
      <c r="F586" s="41"/>
      <c r="G586" s="41"/>
      <c r="H586" s="41"/>
      <c r="I586" s="41"/>
      <c r="J586" s="41"/>
      <c r="K586" s="41"/>
    </row>
    <row r="587" spans="5:11" ht="18.75">
      <c r="E587" s="41"/>
      <c r="F587" s="41"/>
      <c r="G587" s="41"/>
      <c r="H587" s="41"/>
      <c r="I587" s="41"/>
      <c r="J587" s="41"/>
      <c r="K587" s="41"/>
    </row>
    <row r="588" spans="5:11" ht="18.75">
      <c r="E588" s="41"/>
      <c r="F588" s="41"/>
      <c r="G588" s="41"/>
      <c r="H588" s="41"/>
      <c r="I588" s="41"/>
      <c r="J588" s="41"/>
      <c r="K588" s="41"/>
    </row>
    <row r="589" spans="5:11" ht="18.75">
      <c r="E589" s="41"/>
      <c r="F589" s="41"/>
      <c r="G589" s="41"/>
      <c r="H589" s="41"/>
      <c r="I589" s="41"/>
      <c r="J589" s="41"/>
      <c r="K589" s="41"/>
    </row>
    <row r="590" spans="5:11" ht="18.75">
      <c r="E590" s="41"/>
      <c r="F590" s="41"/>
      <c r="G590" s="41"/>
      <c r="H590" s="41"/>
      <c r="I590" s="41"/>
      <c r="J590" s="41"/>
      <c r="K590" s="41"/>
    </row>
    <row r="591" spans="5:11" ht="18.75">
      <c r="E591" s="41"/>
      <c r="F591" s="41"/>
      <c r="G591" s="41"/>
      <c r="H591" s="41"/>
      <c r="I591" s="41"/>
      <c r="J591" s="41"/>
      <c r="K591" s="41"/>
    </row>
    <row r="592" spans="5:11" ht="18.75">
      <c r="E592" s="41"/>
      <c r="F592" s="41"/>
      <c r="G592" s="41"/>
      <c r="H592" s="41"/>
      <c r="I592" s="41"/>
      <c r="J592" s="41"/>
      <c r="K592" s="41"/>
    </row>
    <row r="593" spans="5:11" ht="18.75">
      <c r="E593" s="41"/>
      <c r="F593" s="41"/>
      <c r="G593" s="41"/>
      <c r="H593" s="41"/>
      <c r="I593" s="41"/>
      <c r="J593" s="41"/>
      <c r="K593" s="41"/>
    </row>
    <row r="594" spans="5:11" ht="18.75">
      <c r="E594" s="41"/>
      <c r="F594" s="41"/>
      <c r="G594" s="41"/>
      <c r="H594" s="41"/>
      <c r="I594" s="41"/>
      <c r="J594" s="41"/>
      <c r="K594" s="41"/>
    </row>
    <row r="595" spans="5:11" ht="18.75">
      <c r="E595" s="41"/>
      <c r="F595" s="41"/>
      <c r="G595" s="41"/>
      <c r="H595" s="41"/>
      <c r="I595" s="41"/>
      <c r="J595" s="41"/>
      <c r="K595" s="41"/>
    </row>
    <row r="596" spans="5:11" ht="18.75">
      <c r="E596" s="41"/>
      <c r="F596" s="41"/>
      <c r="G596" s="41"/>
      <c r="H596" s="41"/>
      <c r="I596" s="41"/>
      <c r="J596" s="41"/>
      <c r="K596" s="41"/>
    </row>
    <row r="597" spans="5:11" ht="18.75">
      <c r="E597" s="41"/>
      <c r="F597" s="41"/>
      <c r="G597" s="41"/>
      <c r="H597" s="41"/>
      <c r="I597" s="41"/>
      <c r="J597" s="41"/>
      <c r="K597" s="41"/>
    </row>
    <row r="598" spans="5:11" ht="18.75">
      <c r="E598" s="41"/>
      <c r="F598" s="41"/>
      <c r="G598" s="41"/>
      <c r="H598" s="41"/>
      <c r="I598" s="41"/>
      <c r="J598" s="41"/>
      <c r="K598" s="41"/>
    </row>
    <row r="599" spans="5:11" ht="18.75">
      <c r="E599" s="41"/>
      <c r="F599" s="41"/>
      <c r="G599" s="41"/>
      <c r="H599" s="41"/>
      <c r="I599" s="41"/>
      <c r="J599" s="41"/>
      <c r="K599" s="41"/>
    </row>
    <row r="600" spans="5:11" ht="18.75">
      <c r="E600" s="41"/>
      <c r="F600" s="41"/>
      <c r="G600" s="41"/>
      <c r="H600" s="41"/>
      <c r="I600" s="41"/>
      <c r="J600" s="41"/>
      <c r="K600" s="41"/>
    </row>
    <row r="601" spans="5:11" ht="18.75">
      <c r="E601" s="41"/>
      <c r="F601" s="41"/>
      <c r="G601" s="41"/>
      <c r="H601" s="41"/>
      <c r="I601" s="41"/>
      <c r="J601" s="41"/>
      <c r="K601" s="41"/>
    </row>
    <row r="602" spans="5:11" ht="18.75">
      <c r="E602" s="41"/>
      <c r="F602" s="41"/>
      <c r="G602" s="41"/>
      <c r="H602" s="41"/>
      <c r="I602" s="41"/>
      <c r="J602" s="41"/>
      <c r="K602" s="41"/>
    </row>
    <row r="603" spans="5:11" ht="18.75">
      <c r="E603" s="41"/>
      <c r="F603" s="41"/>
      <c r="G603" s="41"/>
      <c r="H603" s="41"/>
      <c r="I603" s="41"/>
      <c r="J603" s="41"/>
      <c r="K603" s="41"/>
    </row>
    <row r="604" spans="5:11" ht="18.75">
      <c r="E604" s="41"/>
      <c r="F604" s="41"/>
      <c r="G604" s="41"/>
      <c r="H604" s="41"/>
      <c r="I604" s="41"/>
      <c r="J604" s="41"/>
      <c r="K604" s="41"/>
    </row>
    <row r="605" spans="5:11" ht="18.75">
      <c r="E605" s="41"/>
      <c r="F605" s="41"/>
      <c r="G605" s="41"/>
      <c r="H605" s="41"/>
      <c r="I605" s="41"/>
      <c r="J605" s="41"/>
      <c r="K605" s="41"/>
    </row>
    <row r="606" spans="5:11" ht="18.75">
      <c r="E606" s="41"/>
      <c r="F606" s="41"/>
      <c r="G606" s="41"/>
      <c r="H606" s="41"/>
      <c r="I606" s="41"/>
      <c r="J606" s="41"/>
      <c r="K606" s="41"/>
    </row>
    <row r="607" spans="5:11" ht="18.75">
      <c r="E607" s="41"/>
      <c r="F607" s="41"/>
      <c r="G607" s="41"/>
      <c r="H607" s="41"/>
      <c r="I607" s="41"/>
      <c r="J607" s="41"/>
      <c r="K607" s="41"/>
    </row>
    <row r="608" spans="5:11" ht="18.75">
      <c r="E608" s="41"/>
      <c r="F608" s="41"/>
      <c r="G608" s="41"/>
      <c r="H608" s="41"/>
      <c r="I608" s="41"/>
      <c r="J608" s="41"/>
      <c r="K608" s="41"/>
    </row>
    <row r="609" spans="5:11" ht="18.75">
      <c r="E609" s="41"/>
      <c r="F609" s="41"/>
      <c r="G609" s="41"/>
      <c r="H609" s="41"/>
      <c r="I609" s="41"/>
      <c r="J609" s="41"/>
      <c r="K609" s="41"/>
    </row>
    <row r="610" spans="5:11" ht="18.75">
      <c r="E610" s="41"/>
      <c r="F610" s="41"/>
      <c r="G610" s="41"/>
      <c r="H610" s="41"/>
      <c r="I610" s="41"/>
      <c r="J610" s="41"/>
      <c r="K610" s="41"/>
    </row>
    <row r="611" spans="5:11" ht="18.75">
      <c r="E611" s="41"/>
      <c r="F611" s="41"/>
      <c r="G611" s="41"/>
      <c r="H611" s="41"/>
      <c r="I611" s="41"/>
      <c r="J611" s="41"/>
      <c r="K611" s="41"/>
    </row>
    <row r="612" spans="5:11" ht="18.75">
      <c r="E612" s="41"/>
      <c r="F612" s="41"/>
      <c r="G612" s="41"/>
      <c r="H612" s="41"/>
      <c r="I612" s="41"/>
      <c r="J612" s="41"/>
      <c r="K612" s="41"/>
    </row>
    <row r="613" spans="5:11" ht="18.75">
      <c r="E613" s="41"/>
      <c r="F613" s="41"/>
      <c r="G613" s="41"/>
      <c r="H613" s="41"/>
      <c r="I613" s="41"/>
      <c r="J613" s="41"/>
      <c r="K613" s="41"/>
    </row>
    <row r="614" spans="5:11" ht="18.75">
      <c r="E614" s="41"/>
      <c r="F614" s="41"/>
      <c r="G614" s="41"/>
      <c r="H614" s="41"/>
      <c r="I614" s="41"/>
      <c r="J614" s="41"/>
      <c r="K614" s="41"/>
    </row>
    <row r="615" spans="5:11" ht="18.75">
      <c r="E615" s="41"/>
      <c r="F615" s="41"/>
      <c r="G615" s="41"/>
      <c r="H615" s="41"/>
      <c r="I615" s="41"/>
      <c r="J615" s="41"/>
      <c r="K615" s="41"/>
    </row>
    <row r="616" spans="5:11" ht="18.75">
      <c r="E616" s="41"/>
      <c r="F616" s="41"/>
      <c r="G616" s="41"/>
      <c r="H616" s="41"/>
      <c r="I616" s="41"/>
      <c r="J616" s="41"/>
      <c r="K616" s="41"/>
    </row>
    <row r="617" spans="5:11" ht="18.75">
      <c r="E617" s="41"/>
      <c r="F617" s="41"/>
      <c r="G617" s="41"/>
      <c r="H617" s="41"/>
      <c r="I617" s="41"/>
      <c r="J617" s="41"/>
      <c r="K617" s="41"/>
    </row>
    <row r="618" spans="5:11" ht="18.75">
      <c r="E618" s="41"/>
      <c r="F618" s="41"/>
      <c r="G618" s="41"/>
      <c r="H618" s="41"/>
      <c r="I618" s="41"/>
      <c r="J618" s="41"/>
      <c r="K618" s="41"/>
    </row>
    <row r="619" spans="5:11" ht="18.75">
      <c r="E619" s="41"/>
      <c r="F619" s="41"/>
      <c r="G619" s="41"/>
      <c r="H619" s="41"/>
      <c r="I619" s="41"/>
      <c r="J619" s="41"/>
      <c r="K619" s="41"/>
    </row>
    <row r="620" spans="5:11" ht="18.75">
      <c r="E620" s="41"/>
      <c r="F620" s="41"/>
      <c r="G620" s="41"/>
      <c r="H620" s="41"/>
      <c r="I620" s="41"/>
      <c r="J620" s="41"/>
      <c r="K620" s="41"/>
    </row>
    <row r="621" spans="5:11" ht="18.75">
      <c r="E621" s="41"/>
      <c r="F621" s="41"/>
      <c r="G621" s="41"/>
      <c r="H621" s="41"/>
      <c r="I621" s="41"/>
      <c r="J621" s="41"/>
      <c r="K621" s="41"/>
    </row>
    <row r="622" spans="5:11" ht="18.75">
      <c r="E622" s="41"/>
      <c r="F622" s="41"/>
      <c r="G622" s="41"/>
      <c r="H622" s="41"/>
      <c r="I622" s="41"/>
      <c r="J622" s="41"/>
      <c r="K622" s="41"/>
    </row>
    <row r="623" spans="5:11" ht="18.75">
      <c r="E623" s="41"/>
      <c r="F623" s="41"/>
      <c r="G623" s="41"/>
      <c r="H623" s="41"/>
      <c r="I623" s="41"/>
      <c r="J623" s="41"/>
      <c r="K623" s="41"/>
    </row>
    <row r="624" spans="5:11" ht="18.75">
      <c r="E624" s="41"/>
      <c r="F624" s="41"/>
      <c r="G624" s="41"/>
      <c r="H624" s="41"/>
      <c r="I624" s="41"/>
      <c r="J624" s="41"/>
      <c r="K624" s="41"/>
    </row>
    <row r="625" spans="5:11" ht="18.75">
      <c r="E625" s="41"/>
      <c r="F625" s="41"/>
      <c r="G625" s="41"/>
      <c r="H625" s="41"/>
      <c r="I625" s="41"/>
      <c r="J625" s="41"/>
      <c r="K625" s="41"/>
    </row>
    <row r="626" spans="5:11" ht="18.75">
      <c r="E626" s="41"/>
      <c r="F626" s="41"/>
      <c r="G626" s="41"/>
      <c r="H626" s="41"/>
      <c r="I626" s="41"/>
      <c r="J626" s="41"/>
      <c r="K626" s="41"/>
    </row>
    <row r="627" spans="5:11" ht="18.75">
      <c r="E627" s="41"/>
      <c r="F627" s="41"/>
      <c r="G627" s="41"/>
      <c r="H627" s="41"/>
      <c r="I627" s="41"/>
      <c r="J627" s="41"/>
      <c r="K627" s="41"/>
    </row>
  </sheetData>
  <mergeCells count="12">
    <mergeCell ref="E439:F439"/>
    <mergeCell ref="H439:I439"/>
    <mergeCell ref="E51:F51"/>
    <mergeCell ref="H51:I51"/>
    <mergeCell ref="H36:I36"/>
    <mergeCell ref="E38:F38"/>
    <mergeCell ref="H38:I38"/>
    <mergeCell ref="E14:F14"/>
    <mergeCell ref="H14:I14"/>
    <mergeCell ref="E35:F35"/>
    <mergeCell ref="E36:F36"/>
    <mergeCell ref="H35:I35"/>
  </mergeCells>
  <printOptions/>
  <pageMargins left="0.46" right="0.27" top="1" bottom="1" header="0.5" footer="0.5"/>
  <pageSetup horizontalDpi="600" verticalDpi="600" orientation="portrait" paperSize="9" scale="58" r:id="rId7"/>
  <rowBreaks count="8" manualBreakCount="8">
    <brk id="42" max="255" man="1"/>
    <brk id="100" max="255" man="1"/>
    <brk id="160" max="9" man="1"/>
    <brk id="220" max="255" man="1"/>
    <brk id="279" max="255" man="1"/>
    <brk id="323" max="9" man="1"/>
    <brk id="365" max="255" man="1"/>
    <brk id="419" max="9" man="1"/>
  </rowBreaks>
  <legacyDrawing r:id="rId6"/>
  <oleObjects>
    <oleObject progId="Word.Document.8" shapeId="1269790" r:id="rId1"/>
    <oleObject progId="Word.Document.8" shapeId="2162024" r:id="rId2"/>
    <oleObject progId="Word.Document.8" shapeId="2171740" r:id="rId3"/>
    <oleObject progId="Word.Document.8" shapeId="2182959" r:id="rId4"/>
    <oleObject progId="Word.Document.8" shapeId="1425273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Panama Resources</cp:lastModifiedBy>
  <cp:lastPrinted>2003-06-18T00:31:04Z</cp:lastPrinted>
  <dcterms:created xsi:type="dcterms:W3CDTF">2003-05-12T05:19:09Z</dcterms:created>
  <dcterms:modified xsi:type="dcterms:W3CDTF">2003-06-18T00:31:40Z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-138120099</vt:i4>
  </property>
  <property fmtid="{D5CDD505-2E9C-101B-9397-08002B2CF9AE}" pid="3" name="_EmailSubject">
    <vt:lpwstr/>
  </property>
  <property fmtid="{D5CDD505-2E9C-101B-9397-08002B2CF9AE}" pid="4" name="_AuthorEmail">
    <vt:lpwstr>bwchai@klcssb.com.my</vt:lpwstr>
  </property>
  <property fmtid="{D5CDD505-2E9C-101B-9397-08002B2CF9AE}" pid="5" name="_AuthorEmailDisplayName">
    <vt:lpwstr>FIN - Chai Boey Wah</vt:lpwstr>
  </property>
</Properties>
</file>